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paul/Dropbox (Personal)/Hockey/2023 Conference/Draw/"/>
    </mc:Choice>
  </mc:AlternateContent>
  <xr:revisionPtr revIDLastSave="0" documentId="13_ncr:1_{852B0049-10CC-CE46-A92B-6F7F3284236A}" xr6:coauthVersionLast="47" xr6:coauthVersionMax="47" xr10:uidLastSave="{00000000-0000-0000-0000-000000000000}"/>
  <workbookProtection workbookAlgorithmName="SHA-512" workbookHashValue="f9JLBoCDuF9OPuTIfjTg/qJYYRfBeYZUp68Y6vhUzWPkh+Rdk9MtHxHtVvQZ2oAucWySZZ+arWoDi/VmlWOxpg==" workbookSaltValue="SIa8FVhPtjTO2C/uLW4Yyg==" workbookSpinCount="100000" lockStructure="1"/>
  <bookViews>
    <workbookView xWindow="3120" yWindow="500" windowWidth="27260" windowHeight="19980" xr2:uid="{00000000-000D-0000-FFFF-FFFF00000000}"/>
  </bookViews>
  <sheets>
    <sheet name="Your Schedule" sheetId="17" r:id="rId1"/>
    <sheet name="Kereru" sheetId="9" r:id="rId2"/>
    <sheet name="Tui" sheetId="19" r:id="rId3"/>
    <sheet name="Kokako" sheetId="23" r:id="rId4"/>
    <sheet name="_Teams lookup" sheetId="16" state="hidden" r:id="rId5"/>
    <sheet name="Games per Team" sheetId="14" state="hidden" r:id="rId6"/>
    <sheet name="_IgnoreMe" sheetId="15" state="hidden" r:id="rId7"/>
  </sheets>
  <definedNames>
    <definedName name="_xlnm._FilterDatabase" localSheetId="1" hidden="1">Kereru!$A$1:$J$197</definedName>
    <definedName name="_xlnm._FilterDatabase" localSheetId="3" hidden="1">Kokako!$A$1:$I$110</definedName>
    <definedName name="_xlnm._FilterDatabase" localSheetId="2" hidden="1">Tui!$A$1:$I$163</definedName>
    <definedName name="Central_2020">#REF!</definedName>
    <definedName name="Central_final">#REF!</definedName>
    <definedName name="Central_teams">#REF!</definedName>
    <definedName name="Central_teams_final">#REF!</definedName>
    <definedName name="Central_teams2">#REF!</definedName>
    <definedName name="Fina_teams2">#REF!</definedName>
    <definedName name="League_2020">#REF!</definedName>
    <definedName name="League_teams_20">#REF!</definedName>
    <definedName name="_xlnm.Print_Area" localSheetId="1">Kereru!$A:$I</definedName>
    <definedName name="_xlnm.Print_Area" localSheetId="3">Kokako!$A:$I</definedName>
    <definedName name="_xlnm.Print_Area" localSheetId="2">Tui!$A$1:$I$269</definedName>
    <definedName name="_xlnm.Print_Area" localSheetId="0">'Your Schedule'!$A:$K</definedName>
    <definedName name="Teams_202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5" i="9" l="1"/>
  <c r="B245" i="23" l="1"/>
  <c r="B246" i="23"/>
  <c r="B247" i="23"/>
  <c r="B8" i="23"/>
  <c r="B9" i="23" s="1"/>
  <c r="B10" i="23" s="1"/>
  <c r="B11" i="23" s="1"/>
  <c r="B12" i="23" s="1"/>
  <c r="B13" i="23" s="1"/>
  <c r="B14" i="23" s="1"/>
  <c r="B15" i="23" s="1"/>
  <c r="B17" i="23" s="1"/>
  <c r="B18" i="23" s="1"/>
  <c r="B26" i="23" l="1"/>
  <c r="B27" i="23" s="1"/>
  <c r="B29" i="23" s="1"/>
  <c r="B30" i="23" s="1"/>
  <c r="B31" i="23" s="1"/>
  <c r="B19" i="23"/>
  <c r="B20" i="23" s="1"/>
  <c r="B21" i="23" s="1"/>
  <c r="B230" i="19"/>
  <c r="B231" i="19" s="1"/>
  <c r="B232" i="19" s="1"/>
  <c r="B233" i="19" s="1"/>
  <c r="B234" i="19" s="1"/>
  <c r="B235" i="19" s="1"/>
  <c r="B236" i="19" s="1"/>
  <c r="B237" i="19" s="1"/>
  <c r="B238" i="19" s="1"/>
  <c r="B239" i="19" s="1"/>
  <c r="J3" i="16"/>
  <c r="H3" i="16"/>
  <c r="F3" i="16"/>
  <c r="B20" i="16" s="1" a="1"/>
  <c r="B20" i="16" s="1"/>
  <c r="B34" i="23" l="1"/>
  <c r="B38" i="23" s="1"/>
  <c r="B39" i="23" s="1"/>
  <c r="B40" i="23" s="1"/>
  <c r="D3" i="16"/>
  <c r="C3" i="16"/>
  <c r="B3" i="16"/>
  <c r="D19" i="16" s="1" a="1"/>
  <c r="D19" i="16" s="1"/>
  <c r="B180" i="19"/>
  <c r="D50" i="14"/>
  <c r="D40" i="14"/>
  <c r="D41" i="14"/>
  <c r="D42" i="14"/>
  <c r="B44" i="23" l="1"/>
  <c r="B181" i="19"/>
  <c r="B182" i="19" s="1"/>
  <c r="B183" i="19" s="1"/>
  <c r="B184" i="19" s="1"/>
  <c r="B185" i="19" s="1"/>
  <c r="B186" i="19" s="1"/>
  <c r="B187" i="19" s="1"/>
  <c r="D53" i="14"/>
  <c r="D52" i="14"/>
  <c r="D51" i="14"/>
  <c r="D49" i="14"/>
  <c r="D48" i="14"/>
  <c r="D47" i="14"/>
  <c r="D39" i="14"/>
  <c r="D38" i="14"/>
  <c r="D37" i="14"/>
  <c r="D32" i="14"/>
  <c r="D31" i="14"/>
  <c r="D30" i="14"/>
  <c r="D25" i="14"/>
  <c r="D24" i="14"/>
  <c r="D23" i="14"/>
  <c r="D18" i="14"/>
  <c r="D17" i="14"/>
  <c r="D16" i="14"/>
  <c r="D15" i="14"/>
  <c r="D14" i="14"/>
  <c r="D9" i="14"/>
  <c r="D8" i="14"/>
  <c r="D7" i="14"/>
  <c r="D6" i="14"/>
  <c r="B14" i="9"/>
  <c r="B15" i="9" s="1"/>
  <c r="B45" i="23" l="1"/>
  <c r="B16" i="9"/>
  <c r="B17" i="9" s="1"/>
  <c r="B18" i="9" s="1"/>
  <c r="B19" i="9" s="1"/>
  <c r="B20" i="9" s="1"/>
  <c r="B21" i="9" s="1"/>
  <c r="B22" i="9" s="1"/>
  <c r="B24" i="9" s="1"/>
  <c r="B51" i="23" l="1"/>
  <c r="B55" i="23" s="1"/>
  <c r="B56" i="23" s="1"/>
  <c r="B57" i="23" s="1"/>
  <c r="B25" i="9"/>
  <c r="B26" i="9" s="1"/>
  <c r="B27" i="9" s="1"/>
  <c r="B28" i="9" s="1"/>
  <c r="B29" i="9" s="1"/>
  <c r="B30" i="9" s="1"/>
  <c r="B31" i="9" s="1"/>
  <c r="B32" i="9" s="1"/>
  <c r="B33" i="9" s="1"/>
  <c r="B34" i="9" s="1"/>
  <c r="B37" i="9" s="1"/>
  <c r="B39" i="9" s="1"/>
  <c r="B41" i="9" s="1"/>
  <c r="B43" i="9" s="1"/>
  <c r="B52" i="9" s="1"/>
  <c r="B53" i="9" s="1"/>
  <c r="B54" i="9" s="1"/>
  <c r="B60" i="23" l="1"/>
  <c r="B55" i="9"/>
  <c r="B56" i="9" s="1"/>
  <c r="B57" i="9" s="1"/>
  <c r="B58" i="9" s="1"/>
  <c r="B59" i="9" s="1"/>
  <c r="B60" i="9" s="1"/>
  <c r="B62" i="9" s="1"/>
  <c r="B63" i="9" s="1"/>
  <c r="B64" i="9" s="1"/>
  <c r="B61" i="23" l="1"/>
  <c r="B71" i="23" s="1"/>
  <c r="B81" i="23" s="1"/>
  <c r="B65" i="9"/>
  <c r="B66" i="9" s="1"/>
  <c r="B67" i="9" s="1"/>
  <c r="B82" i="23" l="1"/>
  <c r="B84" i="23" s="1"/>
  <c r="B85" i="23" s="1"/>
  <c r="B86" i="23" s="1"/>
  <c r="B87" i="23" s="1"/>
  <c r="B88" i="23" s="1"/>
  <c r="B89" i="23" s="1"/>
  <c r="B90" i="23" s="1"/>
  <c r="B68" i="9"/>
  <c r="B69" i="9" s="1"/>
  <c r="B70" i="9" s="1"/>
  <c r="B91" i="23" l="1"/>
  <c r="B92" i="23" s="1"/>
  <c r="B94" i="23" s="1"/>
  <c r="B95" i="23" s="1"/>
  <c r="B96" i="23" s="1"/>
  <c r="B97" i="23" s="1"/>
  <c r="B98" i="23" s="1"/>
  <c r="B99" i="23" s="1"/>
  <c r="B101" i="23" s="1"/>
  <c r="B73" i="9"/>
  <c r="B74" i="9" s="1"/>
  <c r="B75" i="9" s="1"/>
  <c r="B76" i="9" s="1"/>
  <c r="B77" i="9" s="1"/>
  <c r="B78" i="9" l="1"/>
  <c r="B79" i="9" s="1"/>
  <c r="B80" i="9" s="1"/>
  <c r="B81" i="9" s="1"/>
  <c r="B83" i="9" s="1"/>
  <c r="B84" i="9" s="1"/>
  <c r="B86" i="9" s="1"/>
  <c r="B87" i="9" s="1"/>
  <c r="B88" i="9" s="1"/>
  <c r="B94" i="9" s="1"/>
  <c r="B96" i="9" s="1"/>
  <c r="B97" i="9" s="1"/>
  <c r="B98" i="9" s="1"/>
  <c r="B99" i="9" s="1"/>
  <c r="B102" i="23"/>
  <c r="B103" i="23" s="1"/>
  <c r="B104" i="23" s="1"/>
  <c r="B107" i="23" s="1"/>
  <c r="B101" i="9" l="1"/>
  <c r="B104" i="9" s="1"/>
  <c r="B109" i="9" s="1"/>
  <c r="B110" i="9" s="1"/>
  <c r="B111" i="9" s="1"/>
  <c r="B112" i="9" s="1"/>
  <c r="B113" i="9" s="1"/>
  <c r="B114" i="9" s="1"/>
  <c r="B115" i="9" s="1"/>
  <c r="B116" i="9" s="1"/>
  <c r="B118" i="9" s="1"/>
  <c r="B119" i="9" s="1"/>
  <c r="B120" i="9" s="1"/>
  <c r="B121" i="9" s="1"/>
  <c r="B122" i="9" s="1"/>
  <c r="B123" i="9" s="1"/>
  <c r="B125" i="9" s="1"/>
  <c r="B126" i="9" s="1"/>
  <c r="B127" i="9" s="1"/>
  <c r="B128" i="9" s="1"/>
  <c r="B129" i="9" s="1"/>
  <c r="B132" i="9" s="1"/>
  <c r="B133" i="9" s="1"/>
  <c r="B134" i="9" s="1"/>
  <c r="B135" i="9" s="1"/>
  <c r="B136" i="9" s="1"/>
  <c r="B137" i="9" s="1"/>
  <c r="B138" i="9" s="1"/>
  <c r="B140" i="9" s="1"/>
  <c r="B141" i="9" s="1"/>
  <c r="B142" i="9" s="1"/>
  <c r="B143" i="9" s="1"/>
  <c r="B145" i="9" s="1"/>
  <c r="B110" i="23"/>
  <c r="B111" i="23" l="1"/>
  <c r="B112" i="23" s="1"/>
  <c r="B113" i="23" s="1"/>
  <c r="B114" i="23" s="1"/>
  <c r="B118" i="23" s="1"/>
  <c r="B120" i="23" s="1"/>
  <c r="B146" i="9"/>
  <c r="B147" i="9" s="1"/>
  <c r="B148" i="9" s="1"/>
  <c r="B149" i="9" s="1"/>
  <c r="B121" i="23" l="1"/>
  <c r="B123" i="23" s="1"/>
  <c r="B124" i="23" s="1"/>
  <c r="B125" i="23" s="1"/>
  <c r="B126" i="23" s="1"/>
  <c r="B127" i="23" s="1"/>
  <c r="B128" i="23" s="1"/>
  <c r="B131" i="23" s="1"/>
  <c r="B152" i="9"/>
  <c r="B153" i="9" s="1"/>
  <c r="B154" i="9" s="1"/>
  <c r="B155" i="9" s="1"/>
  <c r="B156" i="9" s="1"/>
  <c r="B157" i="9" s="1"/>
  <c r="B158" i="9" s="1"/>
  <c r="B160" i="9" l="1"/>
  <c r="B132" i="23"/>
  <c r="B134" i="23" s="1"/>
  <c r="B135" i="23" s="1"/>
  <c r="B136" i="23" s="1"/>
  <c r="B137" i="23" s="1"/>
  <c r="B138" i="23" s="1"/>
  <c r="B139" i="23" s="1"/>
  <c r="B140" i="23" s="1"/>
  <c r="B141" i="23" s="1"/>
  <c r="B142" i="23" s="1"/>
  <c r="B144" i="23" s="1"/>
  <c r="B145" i="23" s="1"/>
  <c r="B146" i="23" s="1"/>
  <c r="B147" i="23" s="1"/>
  <c r="B148" i="23" s="1"/>
  <c r="B149" i="23" s="1"/>
  <c r="B151" i="23" s="1"/>
  <c r="B152" i="23" s="1"/>
  <c r="B153" i="23" s="1"/>
  <c r="B154" i="23" s="1"/>
  <c r="B155" i="23" s="1"/>
  <c r="B156" i="23" s="1"/>
  <c r="B157" i="23" s="1"/>
  <c r="B160" i="23" s="1"/>
  <c r="B162" i="23" s="1"/>
  <c r="B162" i="9" l="1"/>
  <c r="B163" i="9" s="1"/>
  <c r="B164" i="9" s="1"/>
  <c r="B165" i="9" s="1"/>
  <c r="B166" i="9" s="1"/>
  <c r="B167" i="9" s="1"/>
  <c r="B168" i="9" s="1"/>
  <c r="B169" i="9" s="1"/>
  <c r="B170" i="9" s="1"/>
  <c r="B173" i="9" l="1"/>
  <c r="B174" i="9" s="1"/>
  <c r="B175" i="9" s="1"/>
  <c r="B176" i="9" s="1"/>
  <c r="B177" i="9" s="1"/>
  <c r="B179" i="9" s="1"/>
  <c r="B180" i="9" s="1"/>
  <c r="B181" i="9" s="1"/>
  <c r="B182" i="9" s="1"/>
  <c r="B183" i="9" s="1"/>
  <c r="B184" i="9" s="1"/>
  <c r="B185" i="9" s="1"/>
  <c r="B187" i="9" s="1"/>
  <c r="B188" i="9" l="1"/>
  <c r="B189" i="9" s="1"/>
  <c r="B190" i="9" s="1"/>
  <c r="B191" i="9" s="1"/>
  <c r="B192" i="9" s="1"/>
  <c r="B193" i="9" s="1"/>
  <c r="B194" i="9" s="1"/>
  <c r="B195" i="9" s="1"/>
  <c r="B196" i="9" s="1"/>
  <c r="B197" i="9" s="1"/>
  <c r="B9" i="17" l="1" a="1"/>
  <c r="B9" i="17" s="1"/>
  <c r="A1" i="15" l="1" a="1"/>
  <c r="A40" i="14" l="1"/>
  <c r="A52" i="14"/>
  <c r="A64" i="14"/>
  <c r="A76" i="14"/>
  <c r="A88" i="14"/>
  <c r="A100" i="14"/>
  <c r="A112" i="14"/>
  <c r="A124" i="14"/>
  <c r="A136" i="14"/>
  <c r="A148" i="14"/>
  <c r="A160" i="14"/>
  <c r="A172" i="14"/>
  <c r="A184" i="14"/>
  <c r="A196" i="14"/>
  <c r="A208" i="14"/>
  <c r="A220" i="14"/>
  <c r="A232" i="14"/>
  <c r="A244" i="14"/>
  <c r="A256" i="14"/>
  <c r="A268" i="14"/>
  <c r="A280" i="14"/>
  <c r="A25" i="14"/>
  <c r="A37" i="14"/>
  <c r="A65" i="14"/>
  <c r="A101" i="14"/>
  <c r="A125" i="14"/>
  <c r="A149" i="14"/>
  <c r="A173" i="14"/>
  <c r="A185" i="14"/>
  <c r="A209" i="14"/>
  <c r="A233" i="14"/>
  <c r="A257" i="14"/>
  <c r="A281" i="14"/>
  <c r="A38" i="14"/>
  <c r="A54" i="14"/>
  <c r="A78" i="14"/>
  <c r="A102" i="14"/>
  <c r="A126" i="14"/>
  <c r="A150" i="14"/>
  <c r="A174" i="14"/>
  <c r="A198" i="14"/>
  <c r="A222" i="14"/>
  <c r="A234" i="14"/>
  <c r="A258" i="14"/>
  <c r="A282" i="14"/>
  <c r="A39" i="14"/>
  <c r="A163" i="14"/>
  <c r="A211" i="14"/>
  <c r="A247" i="14"/>
  <c r="A283" i="14"/>
  <c r="A56" i="14"/>
  <c r="A92" i="14"/>
  <c r="A116" i="14"/>
  <c r="A140" i="14"/>
  <c r="A164" i="14"/>
  <c r="A200" i="14"/>
  <c r="A236" i="14"/>
  <c r="A260" i="14"/>
  <c r="A29" i="14"/>
  <c r="A202" i="14"/>
  <c r="A286" i="14"/>
  <c r="A108" i="14"/>
  <c r="A156" i="14"/>
  <c r="A228" i="14"/>
  <c r="A276" i="14"/>
  <c r="A49" i="14"/>
  <c r="A145" i="14"/>
  <c r="A253" i="14"/>
  <c r="A50" i="14"/>
  <c r="A242" i="14"/>
  <c r="A51" i="14"/>
  <c r="A183" i="14"/>
  <c r="A24" i="14"/>
  <c r="A41" i="14"/>
  <c r="A53" i="14"/>
  <c r="A77" i="14"/>
  <c r="A89" i="14"/>
  <c r="A113" i="14"/>
  <c r="A137" i="14"/>
  <c r="A161" i="14"/>
  <c r="A197" i="14"/>
  <c r="A221" i="14"/>
  <c r="A245" i="14"/>
  <c r="A269" i="14"/>
  <c r="A26" i="14"/>
  <c r="A66" i="14"/>
  <c r="A90" i="14"/>
  <c r="A114" i="14"/>
  <c r="A138" i="14"/>
  <c r="A162" i="14"/>
  <c r="A186" i="14"/>
  <c r="A210" i="14"/>
  <c r="A246" i="14"/>
  <c r="A270" i="14"/>
  <c r="A27" i="14"/>
  <c r="A175" i="14"/>
  <c r="A199" i="14"/>
  <c r="A235" i="14"/>
  <c r="A271" i="14"/>
  <c r="A22" i="14"/>
  <c r="A68" i="14"/>
  <c r="A104" i="14"/>
  <c r="A128" i="14"/>
  <c r="A176" i="14"/>
  <c r="A212" i="14"/>
  <c r="A248" i="14"/>
  <c r="A272" i="14"/>
  <c r="A226" i="14"/>
  <c r="A274" i="14"/>
  <c r="A96" i="14"/>
  <c r="A144" i="14"/>
  <c r="A216" i="14"/>
  <c r="A33" i="14"/>
  <c r="A109" i="14"/>
  <c r="A217" i="14"/>
  <c r="A34" i="14"/>
  <c r="A86" i="14"/>
  <c r="A170" i="14"/>
  <c r="A266" i="14"/>
  <c r="A99" i="14"/>
  <c r="A159" i="14"/>
  <c r="A267" i="14"/>
  <c r="A42" i="14"/>
  <c r="A240" i="14"/>
  <c r="A121" i="14"/>
  <c r="A241" i="14"/>
  <c r="A62" i="14"/>
  <c r="A230" i="14"/>
  <c r="A75" i="14"/>
  <c r="A255" i="14"/>
  <c r="A43" i="14"/>
  <c r="A55" i="14"/>
  <c r="A67" i="14"/>
  <c r="A79" i="14"/>
  <c r="A91" i="14"/>
  <c r="A103" i="14"/>
  <c r="A115" i="14"/>
  <c r="A127" i="14"/>
  <c r="A139" i="14"/>
  <c r="A151" i="14"/>
  <c r="A187" i="14"/>
  <c r="A223" i="14"/>
  <c r="A259" i="14"/>
  <c r="A28" i="14"/>
  <c r="A80" i="14"/>
  <c r="A152" i="14"/>
  <c r="A188" i="14"/>
  <c r="A224" i="14"/>
  <c r="A284" i="14"/>
  <c r="A238" i="14"/>
  <c r="A72" i="14"/>
  <c r="A180" i="14"/>
  <c r="A288" i="14"/>
  <c r="A133" i="14"/>
  <c r="A229" i="14"/>
  <c r="A74" i="14"/>
  <c r="A158" i="14"/>
  <c r="A87" i="14"/>
  <c r="A231" i="14"/>
  <c r="A44" i="14"/>
  <c r="A45" i="14"/>
  <c r="A57" i="14"/>
  <c r="A69" i="14"/>
  <c r="A81" i="14"/>
  <c r="A93" i="14"/>
  <c r="A105" i="14"/>
  <c r="A117" i="14"/>
  <c r="A129" i="14"/>
  <c r="A141" i="14"/>
  <c r="A153" i="14"/>
  <c r="A165" i="14"/>
  <c r="A177" i="14"/>
  <c r="A189" i="14"/>
  <c r="A201" i="14"/>
  <c r="A213" i="14"/>
  <c r="A225" i="14"/>
  <c r="A237" i="14"/>
  <c r="A249" i="14"/>
  <c r="A261" i="14"/>
  <c r="A273" i="14"/>
  <c r="A285" i="14"/>
  <c r="A30" i="14"/>
  <c r="A58" i="14"/>
  <c r="A70" i="14"/>
  <c r="A94" i="14"/>
  <c r="A106" i="14"/>
  <c r="A130" i="14"/>
  <c r="A154" i="14"/>
  <c r="A178" i="14"/>
  <c r="A250" i="14"/>
  <c r="A84" i="14"/>
  <c r="A168" i="14"/>
  <c r="A264" i="14"/>
  <c r="A85" i="14"/>
  <c r="A193" i="14"/>
  <c r="A277" i="14"/>
  <c r="A134" i="14"/>
  <c r="A218" i="14"/>
  <c r="A63" i="14"/>
  <c r="A195" i="14"/>
  <c r="A36" i="14"/>
  <c r="A46" i="14"/>
  <c r="A82" i="14"/>
  <c r="A118" i="14"/>
  <c r="A142" i="14"/>
  <c r="A166" i="14"/>
  <c r="A190" i="14"/>
  <c r="A214" i="14"/>
  <c r="A262" i="14"/>
  <c r="A31" i="14"/>
  <c r="A120" i="14"/>
  <c r="A252" i="14"/>
  <c r="A73" i="14"/>
  <c r="A205" i="14"/>
  <c r="A98" i="14"/>
  <c r="A194" i="14"/>
  <c r="A23" i="14"/>
  <c r="A111" i="14"/>
  <c r="A171" i="14"/>
  <c r="A279" i="14"/>
  <c r="A47" i="14"/>
  <c r="A59" i="14"/>
  <c r="A71" i="14"/>
  <c r="A83" i="14"/>
  <c r="A95" i="14"/>
  <c r="A107" i="14"/>
  <c r="A119" i="14"/>
  <c r="A131" i="14"/>
  <c r="A143" i="14"/>
  <c r="A155" i="14"/>
  <c r="A167" i="14"/>
  <c r="A179" i="14"/>
  <c r="A191" i="14"/>
  <c r="A203" i="14"/>
  <c r="A215" i="14"/>
  <c r="A227" i="14"/>
  <c r="A239" i="14"/>
  <c r="A251" i="14"/>
  <c r="A263" i="14"/>
  <c r="A275" i="14"/>
  <c r="A287" i="14"/>
  <c r="A32" i="14"/>
  <c r="A60" i="14"/>
  <c r="A132" i="14"/>
  <c r="A204" i="14"/>
  <c r="A61" i="14"/>
  <c r="A181" i="14"/>
  <c r="A289" i="14"/>
  <c r="A110" i="14"/>
  <c r="A182" i="14"/>
  <c r="A278" i="14"/>
  <c r="A123" i="14"/>
  <c r="A207" i="14"/>
  <c r="A48" i="14"/>
  <c r="A192" i="14"/>
  <c r="A97" i="14"/>
  <c r="A169" i="14"/>
  <c r="A265" i="14"/>
  <c r="A122" i="14"/>
  <c r="A206" i="14"/>
  <c r="A35" i="14"/>
  <c r="A135" i="14"/>
  <c r="A219" i="14"/>
  <c r="A157" i="14"/>
  <c r="A146" i="14"/>
  <c r="A254" i="14"/>
  <c r="A147" i="14"/>
  <c r="A243" i="14"/>
  <c r="A1" i="15"/>
  <c r="F69" i="14"/>
  <c r="G50" i="14" l="1"/>
  <c r="I52" i="14"/>
  <c r="E50" i="14"/>
  <c r="K52" i="14"/>
  <c r="H53" i="14"/>
  <c r="K53" i="14"/>
  <c r="G52" i="14"/>
  <c r="H50" i="14"/>
  <c r="J52" i="14"/>
  <c r="G53" i="14"/>
  <c r="I53" i="14"/>
  <c r="I51" i="14"/>
  <c r="H49" i="14"/>
  <c r="I50" i="14"/>
  <c r="J51" i="14"/>
  <c r="J50" i="14"/>
  <c r="H47" i="14"/>
  <c r="F50" i="14"/>
  <c r="K50" i="14"/>
  <c r="H48" i="14"/>
  <c r="G51" i="14"/>
  <c r="K51" i="14"/>
  <c r="H52" i="14"/>
  <c r="H51" i="14"/>
  <c r="J53" i="14"/>
  <c r="I18" i="14"/>
  <c r="M48" i="14"/>
  <c r="N52" i="14"/>
  <c r="F7" i="14"/>
  <c r="J40" i="14"/>
  <c r="N30" i="14"/>
  <c r="N47" i="14"/>
  <c r="F31" i="14"/>
  <c r="M17" i="14"/>
  <c r="E49" i="14"/>
  <c r="M25" i="14"/>
  <c r="F41" i="14"/>
  <c r="E47" i="14"/>
  <c r="G23" i="14"/>
  <c r="M8" i="14"/>
  <c r="N42" i="14"/>
  <c r="E32" i="14"/>
  <c r="K47" i="14"/>
  <c r="M38" i="14"/>
  <c r="G32" i="14"/>
  <c r="G42" i="14"/>
  <c r="H15" i="14"/>
  <c r="E52" i="14"/>
  <c r="G16" i="14"/>
  <c r="J38" i="14"/>
  <c r="E30" i="14"/>
  <c r="G17" i="14"/>
  <c r="H17" i="14"/>
  <c r="M6" i="14"/>
  <c r="I16" i="14"/>
  <c r="N16" i="14"/>
  <c r="G47" i="14"/>
  <c r="N14" i="14"/>
  <c r="H7" i="14"/>
  <c r="F51" i="14"/>
  <c r="I17" i="14"/>
  <c r="G30" i="14"/>
  <c r="N18" i="14"/>
  <c r="I15" i="14"/>
  <c r="I38" i="14"/>
  <c r="I39" i="14"/>
  <c r="H40" i="14"/>
  <c r="H9" i="14"/>
  <c r="K48" i="14"/>
  <c r="M16" i="14"/>
  <c r="H42" i="14"/>
  <c r="M15" i="14"/>
  <c r="E31" i="14"/>
  <c r="M18" i="14"/>
  <c r="N31" i="14"/>
  <c r="J49" i="14"/>
  <c r="N49" i="14"/>
  <c r="M41" i="14"/>
  <c r="M51" i="14"/>
  <c r="G39" i="14"/>
  <c r="J39" i="14"/>
  <c r="N23" i="14"/>
  <c r="H39" i="14"/>
  <c r="E24" i="14"/>
  <c r="I40" i="14"/>
  <c r="I14" i="14"/>
  <c r="F15" i="14"/>
  <c r="F17" i="14"/>
  <c r="E15" i="14"/>
  <c r="F47" i="14"/>
  <c r="G40" i="14"/>
  <c r="M30" i="14"/>
  <c r="E18" i="14"/>
  <c r="F6" i="14"/>
  <c r="N37" i="14"/>
  <c r="E17" i="14"/>
  <c r="E8" i="14"/>
  <c r="M39" i="14"/>
  <c r="N15" i="14"/>
  <c r="G8" i="14"/>
  <c r="N48" i="14"/>
  <c r="J41" i="14"/>
  <c r="I42" i="14"/>
  <c r="E7" i="14"/>
  <c r="F24" i="14"/>
  <c r="N32" i="14"/>
  <c r="N51" i="14"/>
  <c r="M31" i="14"/>
  <c r="F9" i="14"/>
  <c r="G25" i="14"/>
  <c r="N8" i="14"/>
  <c r="M49" i="14"/>
  <c r="H6" i="14"/>
  <c r="F25" i="14"/>
  <c r="F49" i="14"/>
  <c r="M53" i="14"/>
  <c r="G14" i="14"/>
  <c r="E6" i="14"/>
  <c r="F14" i="14"/>
  <c r="F42" i="14"/>
  <c r="G18" i="14"/>
  <c r="G49" i="14"/>
  <c r="M42" i="14"/>
  <c r="F48" i="14"/>
  <c r="H8" i="14"/>
  <c r="H18" i="14"/>
  <c r="N41" i="14"/>
  <c r="F52" i="14"/>
  <c r="M7" i="14"/>
  <c r="E51" i="14"/>
  <c r="H38" i="14"/>
  <c r="F32" i="14"/>
  <c r="I41" i="14"/>
  <c r="M23" i="14"/>
  <c r="E42" i="14"/>
  <c r="N53" i="14"/>
  <c r="G9" i="14"/>
  <c r="E14" i="14"/>
  <c r="J42" i="14"/>
  <c r="J47" i="14"/>
  <c r="M37" i="14"/>
  <c r="N38" i="14"/>
  <c r="N6" i="14"/>
  <c r="F8" i="14"/>
  <c r="N7" i="14"/>
  <c r="E23" i="14"/>
  <c r="M9" i="14"/>
  <c r="G15" i="14"/>
  <c r="H41" i="14"/>
  <c r="G24" i="14"/>
  <c r="M40" i="14"/>
  <c r="F38" i="14"/>
  <c r="M24" i="14"/>
  <c r="F53" i="14"/>
  <c r="G6" i="14"/>
  <c r="E48" i="14"/>
  <c r="E9" i="14"/>
  <c r="E40" i="14"/>
  <c r="G38" i="14"/>
  <c r="I48" i="14"/>
  <c r="I49" i="14"/>
  <c r="H16" i="14"/>
  <c r="H14" i="14"/>
  <c r="F23" i="14"/>
  <c r="H37" i="14"/>
  <c r="E25" i="14"/>
  <c r="J48" i="14"/>
  <c r="G31" i="14"/>
  <c r="M14" i="14"/>
  <c r="M32" i="14"/>
  <c r="G48" i="14"/>
  <c r="F30" i="14"/>
  <c r="I47" i="14"/>
  <c r="N39" i="14"/>
  <c r="G37" i="14"/>
  <c r="E16" i="14"/>
  <c r="N40" i="14"/>
  <c r="G7" i="14"/>
  <c r="G41" i="14"/>
  <c r="J37" i="14"/>
  <c r="F39" i="14"/>
  <c r="F66" i="14"/>
  <c r="E38" i="14"/>
  <c r="E39" i="14"/>
  <c r="M47" i="14"/>
  <c r="F16" i="14"/>
  <c r="N9" i="14"/>
  <c r="I37" i="14"/>
  <c r="E53" i="14"/>
  <c r="F37" i="14"/>
  <c r="E37" i="14"/>
  <c r="N17" i="14"/>
  <c r="K49" i="14"/>
  <c r="E41" i="14"/>
  <c r="F40" i="14"/>
  <c r="M52" i="14"/>
  <c r="F18" i="14"/>
  <c r="N24" i="14"/>
  <c r="N25" i="14"/>
  <c r="H54" i="14" l="1"/>
  <c r="I19" i="14"/>
  <c r="F33" i="14"/>
  <c r="F26" i="14"/>
  <c r="I43" i="14"/>
  <c r="J43" i="14"/>
  <c r="H43" i="14"/>
  <c r="E10" i="14"/>
  <c r="E43" i="14"/>
  <c r="I54" i="14"/>
  <c r="H19" i="14"/>
  <c r="G19" i="14"/>
  <c r="F43" i="14"/>
  <c r="E19" i="14"/>
  <c r="F10" i="14"/>
  <c r="K54" i="14"/>
  <c r="H10" i="14"/>
  <c r="E26" i="14"/>
  <c r="G33" i="14"/>
  <c r="E33" i="14"/>
  <c r="F54" i="14"/>
  <c r="G26" i="14"/>
  <c r="G10" i="14"/>
  <c r="E54" i="14"/>
  <c r="G43" i="14"/>
  <c r="F19" i="14"/>
  <c r="G54" i="14"/>
  <c r="J54" i="14"/>
  <c r="F62" i="14" l="1"/>
  <c r="F67" i="14" s="1"/>
  <c r="F71" i="14" s="1"/>
  <c r="B163" i="23" l="1"/>
  <c r="B164" i="23" s="1"/>
  <c r="B165" i="23" s="1"/>
  <c r="B166" i="23" s="1"/>
  <c r="B167" i="23" s="1"/>
  <c r="B168" i="23" s="1"/>
  <c r="B169" i="23" s="1"/>
  <c r="B170" i="23" s="1"/>
  <c r="B172" i="23" s="1"/>
  <c r="B173" i="23" s="1"/>
  <c r="B174" i="23" l="1"/>
  <c r="B176" i="23" s="1"/>
  <c r="B177" i="23" s="1"/>
  <c r="B178" i="23" s="1"/>
  <c r="B179" i="23" s="1"/>
  <c r="B180" i="23" s="1"/>
  <c r="B181" i="23" s="1"/>
  <c r="B191" i="23" s="1"/>
  <c r="B192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4" i="23" s="1"/>
  <c r="B205" i="23" s="1"/>
  <c r="B206" i="23" s="1"/>
  <c r="B207" i="23" s="1"/>
  <c r="B208" i="23" s="1"/>
  <c r="B209" i="23" s="1"/>
  <c r="B212" i="23" s="1"/>
  <c r="B213" i="23" s="1"/>
  <c r="B215" i="23" s="1"/>
  <c r="B216" i="23" s="1"/>
  <c r="B217" i="23" s="1"/>
  <c r="B218" i="23" s="1"/>
  <c r="B219" i="23" s="1"/>
  <c r="B220" i="23" s="1"/>
  <c r="B221" i="23" s="1"/>
  <c r="B222" i="23" s="1"/>
  <c r="B224" i="23" s="1"/>
  <c r="B225" i="23" s="1"/>
  <c r="B226" i="23" s="1"/>
  <c r="B227" i="23" s="1"/>
  <c r="B228" i="23" s="1"/>
  <c r="B230" i="23" s="1"/>
  <c r="B231" i="23" s="1"/>
  <c r="B232" i="23" s="1"/>
  <c r="B233" i="23" s="1"/>
  <c r="B234" i="23" s="1"/>
  <c r="B235" i="23" s="1"/>
  <c r="B236" i="23" s="1"/>
  <c r="B239" i="23" s="1"/>
  <c r="B240" i="23" s="1"/>
  <c r="B242" i="23" s="1"/>
  <c r="B243" i="23" s="1"/>
  <c r="B244" i="2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<sst xmlns="http://schemas.openxmlformats.org/spreadsheetml/2006/main" count="4017" uniqueCount="331">
  <si>
    <t>Date</t>
  </si>
  <si>
    <t>17/18 June</t>
  </si>
  <si>
    <t>29/30 July</t>
  </si>
  <si>
    <t>8-10 July</t>
  </si>
  <si>
    <t>9.00 am</t>
  </si>
  <si>
    <t>9.50 am</t>
  </si>
  <si>
    <t>10.40 am</t>
  </si>
  <si>
    <t>12.20 pm</t>
  </si>
  <si>
    <t>1.10 pm</t>
  </si>
  <si>
    <t>2.00 pm</t>
  </si>
  <si>
    <t>2.50 pm</t>
  </si>
  <si>
    <t>3.40 pm</t>
  </si>
  <si>
    <t>4.30 pm</t>
  </si>
  <si>
    <t>Upper Hutt</t>
  </si>
  <si>
    <t>Levin</t>
  </si>
  <si>
    <t>1.30 pm</t>
  </si>
  <si>
    <t>Game #</t>
  </si>
  <si>
    <t>Time</t>
  </si>
  <si>
    <t>Venue</t>
  </si>
  <si>
    <t>Grade</t>
  </si>
  <si>
    <t>Home</t>
  </si>
  <si>
    <t>v</t>
  </si>
  <si>
    <t>Away</t>
  </si>
  <si>
    <t>4.20 pm</t>
  </si>
  <si>
    <t>Nelson</t>
  </si>
  <si>
    <t>Penguins</t>
  </si>
  <si>
    <t>Lions</t>
  </si>
  <si>
    <t>Whalers</t>
  </si>
  <si>
    <t>Wolves</t>
  </si>
  <si>
    <t>Snr A</t>
  </si>
  <si>
    <t>JW</t>
  </si>
  <si>
    <t>Kilbirnie</t>
  </si>
  <si>
    <t>Thunder</t>
  </si>
  <si>
    <t>Renegades</t>
  </si>
  <si>
    <t>10U</t>
  </si>
  <si>
    <t>12U</t>
  </si>
  <si>
    <t>Penguins Black</t>
  </si>
  <si>
    <t>Penguins White</t>
  </si>
  <si>
    <t>Intermediate</t>
  </si>
  <si>
    <t>Snr B</t>
  </si>
  <si>
    <t>Rangers</t>
  </si>
  <si>
    <t>Sharks</t>
  </si>
  <si>
    <t>Prems</t>
  </si>
  <si>
    <t>Ravens</t>
  </si>
  <si>
    <t>Renegades SW</t>
  </si>
  <si>
    <t>9.45 am</t>
  </si>
  <si>
    <t>10.30 am</t>
  </si>
  <si>
    <t>11.15 am</t>
  </si>
  <si>
    <t>12.00 pm</t>
  </si>
  <si>
    <t>12.45 pm</t>
  </si>
  <si>
    <t>2.15 pm</t>
  </si>
  <si>
    <t>3.00 pm</t>
  </si>
  <si>
    <t>3.45 pm</t>
  </si>
  <si>
    <t>9.30 am</t>
  </si>
  <si>
    <t>10.20 am</t>
  </si>
  <si>
    <t>11.10 am</t>
  </si>
  <si>
    <t>12.50 pm</t>
  </si>
  <si>
    <t>1.40 pm</t>
  </si>
  <si>
    <t>2.30 pm</t>
  </si>
  <si>
    <t>3.20 pm</t>
  </si>
  <si>
    <t>4.10 pm</t>
  </si>
  <si>
    <t>Renegades 16U</t>
  </si>
  <si>
    <t>Christchurch</t>
  </si>
  <si>
    <t>New Plymouth</t>
  </si>
  <si>
    <t>11.20 am</t>
  </si>
  <si>
    <t>12.10 pm</t>
  </si>
  <si>
    <t>1.00 pm</t>
  </si>
  <si>
    <t>1.50 pm</t>
  </si>
  <si>
    <t>2.40 pm</t>
  </si>
  <si>
    <t>3.30 pm</t>
  </si>
  <si>
    <t>11.30 am</t>
  </si>
  <si>
    <t>TBC</t>
  </si>
  <si>
    <t>16U CL</t>
  </si>
  <si>
    <t>16U Ravens</t>
  </si>
  <si>
    <t>16U Devils</t>
  </si>
  <si>
    <t>1.20 pm</t>
  </si>
  <si>
    <t>3.50 pm</t>
  </si>
  <si>
    <t>Public Skate Session</t>
  </si>
  <si>
    <t>3.15 pm</t>
  </si>
  <si>
    <t>4.00 pm</t>
  </si>
  <si>
    <t>4.45 pm</t>
  </si>
  <si>
    <t>5.30 pm</t>
  </si>
  <si>
    <t>8.00 am</t>
  </si>
  <si>
    <t xml:space="preserve"> </t>
  </si>
  <si>
    <t>Games:</t>
  </si>
  <si>
    <t>(Should be 0)</t>
  </si>
  <si>
    <t>(Sum of all games played by all teams as above)</t>
  </si>
  <si>
    <t>Schedule:</t>
  </si>
  <si>
    <t>(How many actual games in schedule)</t>
  </si>
  <si>
    <t>Difference:</t>
  </si>
  <si>
    <t>Extras:</t>
  </si>
  <si>
    <t>Total Normal:</t>
  </si>
  <si>
    <t>Extra Format Games:</t>
  </si>
  <si>
    <t>CHECK FOR ERRORS:</t>
  </si>
  <si>
    <t>Ignore This:</t>
  </si>
  <si>
    <t># HOME</t>
  </si>
  <si>
    <t>#AWAY</t>
  </si>
  <si>
    <t>(Half the games, plus extras)</t>
  </si>
  <si>
    <t>Snr A (Friendly)</t>
  </si>
  <si>
    <t>Friendlies:</t>
  </si>
  <si>
    <t>10U (Friendly)</t>
  </si>
  <si>
    <t>8.50 am</t>
  </si>
  <si>
    <t>9.40 am</t>
  </si>
  <si>
    <t>8U</t>
  </si>
  <si>
    <t>Mixed Team</t>
  </si>
  <si>
    <t>11.00 am</t>
  </si>
  <si>
    <t>10.00 am</t>
  </si>
  <si>
    <t>(Must have word "Friendly" in description)</t>
  </si>
  <si>
    <t>Grade:</t>
  </si>
  <si>
    <t>Team:</t>
  </si>
  <si>
    <t>Dynamic team list</t>
  </si>
  <si>
    <t>ALL TEAMS</t>
  </si>
  <si>
    <t>ALL GRADES</t>
  </si>
  <si>
    <t>vs</t>
  </si>
  <si>
    <t>X</t>
  </si>
  <si>
    <t>-</t>
  </si>
  <si>
    <t>Teams (for lookup)</t>
  </si>
  <si>
    <t>Grades (for lookup)</t>
  </si>
  <si>
    <t>(3x Mixers, 2x Prems, 4x 8U)</t>
  </si>
  <si>
    <t>Rangers Masters</t>
  </si>
  <si>
    <t>2.20 pm</t>
  </si>
  <si>
    <t>3.10 pm</t>
  </si>
  <si>
    <t>4.50 pm</t>
  </si>
  <si>
    <t>5.40 pm</t>
  </si>
  <si>
    <t>6.30 pm</t>
  </si>
  <si>
    <t>*** DOESN'T INCLUDE FRIENDLIES ***</t>
  </si>
  <si>
    <t>SEASON GAMES AND TEAMS</t>
  </si>
  <si>
    <t>14U</t>
  </si>
  <si>
    <t>CL</t>
  </si>
  <si>
    <t xml:space="preserve">14U Ravens </t>
  </si>
  <si>
    <t>14U Devils White</t>
  </si>
  <si>
    <t>10.50 am</t>
  </si>
  <si>
    <t>10U Devils Black</t>
  </si>
  <si>
    <t>11.40 am</t>
  </si>
  <si>
    <t xml:space="preserve">12U Ravens </t>
  </si>
  <si>
    <t>12U Devils Red</t>
  </si>
  <si>
    <t>12.30 pm</t>
  </si>
  <si>
    <t>Jnr Wmn</t>
  </si>
  <si>
    <t xml:space="preserve">Jnr Wmn Ravens </t>
  </si>
  <si>
    <t>Jnr Wmn Devils Red</t>
  </si>
  <si>
    <t>2.10 pm</t>
  </si>
  <si>
    <t>4.40 pm</t>
  </si>
  <si>
    <t>Hamilton</t>
  </si>
  <si>
    <t>Snr Wmn</t>
  </si>
  <si>
    <t>Premier Wmns Devils</t>
  </si>
  <si>
    <t xml:space="preserve">Snr Wmn Devils </t>
  </si>
  <si>
    <t>16U</t>
  </si>
  <si>
    <t xml:space="preserve">16U Devils </t>
  </si>
  <si>
    <t xml:space="preserve">16U Ravens </t>
  </si>
  <si>
    <t>Snr Devils White</t>
  </si>
  <si>
    <t xml:space="preserve">Snr Wmn Ravens </t>
  </si>
  <si>
    <t>Masters</t>
  </si>
  <si>
    <t xml:space="preserve">Masters Ravens </t>
  </si>
  <si>
    <t xml:space="preserve">Masters Mustangs </t>
  </si>
  <si>
    <t xml:space="preserve">Snr Miners </t>
  </si>
  <si>
    <t>Snr Devils Red</t>
  </si>
  <si>
    <t>12U Devils White</t>
  </si>
  <si>
    <t xml:space="preserve">10U Miners </t>
  </si>
  <si>
    <t>10U Devils Red</t>
  </si>
  <si>
    <t>10U Devils White</t>
  </si>
  <si>
    <t xml:space="preserve">10U Mustangs </t>
  </si>
  <si>
    <t>14U Devils Red</t>
  </si>
  <si>
    <t xml:space="preserve">12U Mustangs </t>
  </si>
  <si>
    <t xml:space="preserve">Snr B Pirates </t>
  </si>
  <si>
    <t xml:space="preserve">Snr B Mustangs </t>
  </si>
  <si>
    <t>Snr B Devils Red</t>
  </si>
  <si>
    <t xml:space="preserve">Snr B Miners </t>
  </si>
  <si>
    <t xml:space="preserve">Jnr Wmn Miners </t>
  </si>
  <si>
    <t>Snr B Devils White</t>
  </si>
  <si>
    <t>Snr Mustangs</t>
  </si>
  <si>
    <t>Jnr Wmn Devils White</t>
  </si>
  <si>
    <t xml:space="preserve">IC training </t>
  </si>
  <si>
    <t>18U</t>
  </si>
  <si>
    <t>NC</t>
  </si>
  <si>
    <t xml:space="preserve">18U Devils </t>
  </si>
  <si>
    <t>X-C 1</t>
  </si>
  <si>
    <t>Skateland</t>
  </si>
  <si>
    <t>X-C</t>
  </si>
  <si>
    <t>14U Panthers White</t>
  </si>
  <si>
    <t>X-C 2</t>
  </si>
  <si>
    <t>12.00 am</t>
  </si>
  <si>
    <t>14U Panthers Blue</t>
  </si>
  <si>
    <t>X-C 3</t>
  </si>
  <si>
    <t>Snr Wmn Panthers</t>
  </si>
  <si>
    <t>rink unavailable</t>
  </si>
  <si>
    <t>X-C 4</t>
  </si>
  <si>
    <t>14U Vipers</t>
  </si>
  <si>
    <t>X-C 5</t>
  </si>
  <si>
    <t>Snr Wmn Vipers</t>
  </si>
  <si>
    <t>X-C 6</t>
  </si>
  <si>
    <t>Waihi</t>
  </si>
  <si>
    <t>14-16 July</t>
  </si>
  <si>
    <t>8.00 pm</t>
  </si>
  <si>
    <t>X-C 7</t>
  </si>
  <si>
    <t>X-C 8</t>
  </si>
  <si>
    <t>X-C 9</t>
  </si>
  <si>
    <t>X-C 10</t>
  </si>
  <si>
    <t>X-C 11</t>
  </si>
  <si>
    <t>X-C 12</t>
  </si>
  <si>
    <t>Masters Ravens</t>
  </si>
  <si>
    <t xml:space="preserve">Prems Devils </t>
  </si>
  <si>
    <t>Prems Ravens</t>
  </si>
  <si>
    <t>Senior A mix</t>
  </si>
  <si>
    <t xml:space="preserve">Prems Miners </t>
  </si>
  <si>
    <t>Ravens mix</t>
  </si>
  <si>
    <t>X-C 21</t>
  </si>
  <si>
    <t xml:space="preserve">16U </t>
  </si>
  <si>
    <t>16U Panthers</t>
  </si>
  <si>
    <t>X-C 22</t>
  </si>
  <si>
    <t>16U Red Vipers</t>
  </si>
  <si>
    <t>X-C 23</t>
  </si>
  <si>
    <t>16U Vipers Black</t>
  </si>
  <si>
    <t>X-C 24</t>
  </si>
  <si>
    <t>X-C 25</t>
  </si>
  <si>
    <t>X-C 26</t>
  </si>
  <si>
    <t xml:space="preserve">16U Black Vipers </t>
  </si>
  <si>
    <t>X-C 27</t>
  </si>
  <si>
    <t>Prems Vipers</t>
  </si>
  <si>
    <t>X-C 28</t>
  </si>
  <si>
    <t>Prems Panthers</t>
  </si>
  <si>
    <t>X-C 29</t>
  </si>
  <si>
    <t>Prems Stingrays</t>
  </si>
  <si>
    <t>X-C 30</t>
  </si>
  <si>
    <t>Masters Panthers</t>
  </si>
  <si>
    <t>X-C 31</t>
  </si>
  <si>
    <t>Masters Orcas</t>
  </si>
  <si>
    <t>X-C 32</t>
  </si>
  <si>
    <t>X-C 33</t>
  </si>
  <si>
    <t>X-C 34</t>
  </si>
  <si>
    <t>Conference:</t>
  </si>
  <si>
    <t>Dynamic Grade</t>
  </si>
  <si>
    <t>10U Ravens</t>
  </si>
  <si>
    <t>Snr Ravens</t>
  </si>
  <si>
    <t>Masters Mix</t>
  </si>
  <si>
    <t>Type</t>
  </si>
  <si>
    <t>8.10 pm</t>
  </si>
  <si>
    <t>Snr A Vipers</t>
  </si>
  <si>
    <t>9.00 pm</t>
  </si>
  <si>
    <t>Snr A Orcas</t>
  </si>
  <si>
    <t>ActiveZone</t>
  </si>
  <si>
    <t>12U White Vipers</t>
  </si>
  <si>
    <t>12U Blue Vipers</t>
  </si>
  <si>
    <t>Jnr Wmn Vipers</t>
  </si>
  <si>
    <t>Jnr Wmn Stingrays</t>
  </si>
  <si>
    <t>12U Stingrays</t>
  </si>
  <si>
    <t>12U Panthers</t>
  </si>
  <si>
    <t>16U Black Vipers</t>
  </si>
  <si>
    <t>16U Stingrays</t>
  </si>
  <si>
    <t>Jnr Wmn Panthers</t>
  </si>
  <si>
    <t>10U Red Vipers</t>
  </si>
  <si>
    <t>10U Panthers</t>
  </si>
  <si>
    <t>5.00 pm</t>
  </si>
  <si>
    <t>Snr Soc</t>
  </si>
  <si>
    <t>Social Panthers</t>
  </si>
  <si>
    <t>Social Stingrays</t>
  </si>
  <si>
    <t>5.50 pm</t>
  </si>
  <si>
    <t xml:space="preserve">12.50 pm </t>
  </si>
  <si>
    <t xml:space="preserve">10U Green Vipers </t>
  </si>
  <si>
    <t>Snr B Vipers</t>
  </si>
  <si>
    <t>Snr B Panthers</t>
  </si>
  <si>
    <t>Activzone</t>
  </si>
  <si>
    <t>Snr B Stingrays</t>
  </si>
  <si>
    <t>Mixed clubs 10U game</t>
  </si>
  <si>
    <t>BaySport</t>
  </si>
  <si>
    <t>Social Jurassic Pucks</t>
  </si>
  <si>
    <t>10U Stingrays Rookies</t>
  </si>
  <si>
    <t>11.50 am</t>
  </si>
  <si>
    <t>12.40 pm</t>
  </si>
  <si>
    <t xml:space="preserve">Prems </t>
  </si>
  <si>
    <t>14U Panthers</t>
  </si>
  <si>
    <t>12U Vipers</t>
  </si>
  <si>
    <t>Kōkako    (was Northern)</t>
  </si>
  <si>
    <t>Select your Conference, Grade and Team from the drop-down lists:</t>
  </si>
  <si>
    <t>Kererū     (was LNI/Southern)</t>
  </si>
  <si>
    <t>WEEK 1</t>
  </si>
  <si>
    <t>WEEK 2</t>
  </si>
  <si>
    <t>WEEK 3</t>
  </si>
  <si>
    <t>WEEK 4</t>
  </si>
  <si>
    <t>WEEK 7</t>
  </si>
  <si>
    <t>Week 5 - No games</t>
  </si>
  <si>
    <t>Week 6 - No games</t>
  </si>
  <si>
    <t>WEEK 8</t>
  </si>
  <si>
    <t>WEEK 9</t>
  </si>
  <si>
    <t>WEEK 10</t>
  </si>
  <si>
    <t>WEEK 11</t>
  </si>
  <si>
    <t>WEEK 12</t>
  </si>
  <si>
    <t>WEEK 13</t>
  </si>
  <si>
    <t>Week 5 - No Conference League games</t>
  </si>
  <si>
    <t>Week 6 - No Conference League games</t>
  </si>
  <si>
    <t>WEEK 4 (TENTATIVE DATES)</t>
  </si>
  <si>
    <t>WEEK 5 - InterConference</t>
  </si>
  <si>
    <t>WEEK 6</t>
  </si>
  <si>
    <t>Week 8 - No League games</t>
  </si>
  <si>
    <t>Week 2 - IHNZ Youth Development Camp (Levin)</t>
  </si>
  <si>
    <t>Week 1 - No League games</t>
  </si>
  <si>
    <t>10/11 June</t>
  </si>
  <si>
    <t>Tūī    (was Central)</t>
  </si>
  <si>
    <t>1.15 pm</t>
  </si>
  <si>
    <t>2.45 pm</t>
  </si>
  <si>
    <t>4.15 pm</t>
  </si>
  <si>
    <t>Renegades Mixed</t>
  </si>
  <si>
    <t>11/8</t>
  </si>
  <si>
    <t xml:space="preserve"> IC Training - 10U</t>
  </si>
  <si>
    <t xml:space="preserve"> IC Training - 12U</t>
  </si>
  <si>
    <t>IC Training - JW</t>
  </si>
  <si>
    <t>IC Training - 14U</t>
  </si>
  <si>
    <t>IC Training - 10U</t>
  </si>
  <si>
    <t>IC Training - 12U</t>
  </si>
  <si>
    <t>IC Training - 16U</t>
  </si>
  <si>
    <t>IC Training - 14U vs 16U</t>
  </si>
  <si>
    <t>8.30 am</t>
  </si>
  <si>
    <t>Snr A Panthers</t>
  </si>
  <si>
    <t>11.30am</t>
  </si>
  <si>
    <t>Social Vipers</t>
  </si>
  <si>
    <t>10.35 am</t>
  </si>
  <si>
    <t>11.20 pm</t>
  </si>
  <si>
    <t>5.35 pm</t>
  </si>
  <si>
    <t>6.25 pm</t>
  </si>
  <si>
    <t>7.10 pm</t>
  </si>
  <si>
    <t>R+A36:I59enegades</t>
  </si>
  <si>
    <t>Whalers 14U</t>
  </si>
  <si>
    <t>Penguins 12U (J.Men)</t>
  </si>
  <si>
    <t>5.20 pm</t>
  </si>
  <si>
    <t>6.10 pm</t>
  </si>
  <si>
    <t>7.00 pm</t>
  </si>
  <si>
    <r>
      <t xml:space="preserve">12U/14U </t>
    </r>
    <r>
      <rPr>
        <b/>
        <sz val="11"/>
        <color theme="1"/>
        <rFont val="Calibri"/>
        <family val="2"/>
      </rPr>
      <t>Mixer</t>
    </r>
  </si>
  <si>
    <t>PHOTOS ON RINK - ALL PLAYERS FROM ALL TEAMS (CLUB SHIRTS)</t>
  </si>
  <si>
    <t>Mix</t>
  </si>
  <si>
    <t>Junior Mix</t>
  </si>
  <si>
    <t>9.45am</t>
  </si>
  <si>
    <t>Date/Time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</si>
</sst>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i/>
      <sz val="11"/>
      <name val="Calibri"/>
      <family val="2"/>
    </font>
    <font>
      <b/>
      <sz val="20"/>
      <color theme="1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0" tint="-0.34998626667073579"/>
      <name val="Calibri"/>
      <family val="2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b/>
      <sz val="22"/>
      <color theme="1"/>
      <name val="Calibri"/>
      <family val="2"/>
    </font>
    <font>
      <b/>
      <sz val="28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66FF"/>
      <name val="Calibri"/>
      <family val="2"/>
    </font>
    <font>
      <sz val="11"/>
      <color theme="0"/>
      <name val="Calibri"/>
      <family val="2"/>
    </font>
    <font>
      <b/>
      <sz val="14"/>
      <name val="Calibri"/>
      <family val="2"/>
    </font>
    <font>
      <sz val="11"/>
      <color theme="3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0" tint="-4.9989318521683403E-2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b/>
      <strike/>
      <sz val="14"/>
      <color theme="1"/>
      <name val="Calibri"/>
      <family val="2"/>
    </font>
    <font>
      <strike/>
      <sz val="11"/>
      <color theme="1"/>
      <name val="Calibri"/>
      <family val="2"/>
    </font>
    <font>
      <sz val="11"/>
      <color theme="1" tint="0.249977111117893"/>
      <name val="Calibri"/>
      <family val="2"/>
    </font>
    <font>
      <b/>
      <sz val="11"/>
      <color theme="1" tint="0.249977111117893"/>
      <name val="Calibri"/>
      <family val="2"/>
    </font>
    <font>
      <sz val="11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3F5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F7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6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/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/>
    <xf numFmtId="0" fontId="0" fillId="5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11" borderId="14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5" borderId="17" xfId="0" applyFill="1" applyBorder="1"/>
    <xf numFmtId="0" fontId="0" fillId="9" borderId="0" xfId="0" applyFill="1"/>
    <xf numFmtId="0" fontId="16" fillId="0" borderId="1" xfId="0" applyFont="1" applyBorder="1" applyAlignment="1">
      <alignment horizontal="left" vertical="center"/>
    </xf>
    <xf numFmtId="0" fontId="17" fillId="0" borderId="1" xfId="0" applyFont="1" applyBorder="1"/>
    <xf numFmtId="0" fontId="16" fillId="0" borderId="1" xfId="0" applyFont="1" applyBorder="1"/>
    <xf numFmtId="0" fontId="3" fillId="0" borderId="2" xfId="0" applyFont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4" fillId="0" borderId="0" xfId="0" quotePrefix="1" applyFont="1"/>
    <xf numFmtId="0" fontId="4" fillId="0" borderId="0" xfId="0" applyFont="1" applyAlignment="1">
      <alignment horizontal="left" vertical="center"/>
    </xf>
    <xf numFmtId="0" fontId="20" fillId="0" borderId="0" xfId="0" applyFont="1"/>
    <xf numFmtId="0" fontId="22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2" fontId="0" fillId="0" borderId="0" xfId="1" applyNumberFormat="1" applyFont="1"/>
    <xf numFmtId="0" fontId="3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2" fillId="0" borderId="7" xfId="0" applyFont="1" applyBorder="1"/>
    <xf numFmtId="0" fontId="4" fillId="0" borderId="6" xfId="0" applyFont="1" applyBorder="1"/>
    <xf numFmtId="0" fontId="9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16" fontId="3" fillId="0" borderId="5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16" fontId="3" fillId="0" borderId="16" xfId="0" applyNumberFormat="1" applyFont="1" applyBorder="1" applyAlignment="1">
      <alignment horizontal="center" vertical="center" wrapText="1"/>
    </xf>
    <xf numFmtId="16" fontId="3" fillId="6" borderId="2" xfId="0" applyNumberFormat="1" applyFont="1" applyFill="1" applyBorder="1" applyAlignment="1">
      <alignment horizontal="center" vertical="center" wrapText="1"/>
    </xf>
    <xf numFmtId="16" fontId="3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3" xfId="0" applyFont="1" applyBorder="1"/>
    <xf numFmtId="0" fontId="0" fillId="15" borderId="2" xfId="0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16" fontId="7" fillId="0" borderId="3" xfId="0" applyNumberFormat="1" applyFont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7" fillId="19" borderId="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10" xfId="0" applyFont="1" applyBorder="1"/>
    <xf numFmtId="0" fontId="4" fillId="0" borderId="12" xfId="0" applyFont="1" applyBorder="1"/>
    <xf numFmtId="0" fontId="4" fillId="12" borderId="2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16" fontId="7" fillId="4" borderId="2" xfId="0" applyNumberFormat="1" applyFont="1" applyFill="1" applyBorder="1" applyAlignment="1">
      <alignment horizontal="center" vertical="center" wrapText="1"/>
    </xf>
    <xf numFmtId="16" fontId="7" fillId="15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10" fillId="0" borderId="0" xfId="0" applyFont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" fontId="4" fillId="0" borderId="0" xfId="0" quotePrefix="1" applyNumberFormat="1" applyFont="1"/>
    <xf numFmtId="0" fontId="33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indent="1"/>
    </xf>
    <xf numFmtId="0" fontId="19" fillId="0" borderId="10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19" fillId="5" borderId="15" xfId="0" applyFont="1" applyFill="1" applyBorder="1" applyAlignment="1" applyProtection="1">
      <alignment horizontal="left" vertical="center"/>
      <protection locked="0"/>
    </xf>
    <xf numFmtId="0" fontId="19" fillId="5" borderId="16" xfId="0" applyFont="1" applyFill="1" applyBorder="1" applyAlignment="1" applyProtection="1">
      <alignment horizontal="left" vertical="center"/>
      <protection locked="0"/>
    </xf>
    <xf numFmtId="0" fontId="19" fillId="5" borderId="14" xfId="0" applyFont="1" applyFill="1" applyBorder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2" fillId="20" borderId="15" xfId="0" applyFont="1" applyFill="1" applyBorder="1" applyAlignment="1">
      <alignment horizontal="center" vertical="center"/>
    </xf>
    <xf numFmtId="0" fontId="12" fillId="20" borderId="16" xfId="0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6" fillId="19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" fontId="34" fillId="0" borderId="5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/>
    <xf numFmtId="16" fontId="3" fillId="0" borderId="1" xfId="0" applyNumberFormat="1" applyFont="1" applyFill="1" applyBorder="1" applyAlignment="1">
      <alignment horizontal="center" vertical="center" wrapText="1"/>
    </xf>
    <xf numFmtId="16" fontId="34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0" borderId="0" xfId="0" applyFont="1"/>
    <xf numFmtId="0" fontId="36" fillId="9" borderId="2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6" fillId="9" borderId="2" xfId="0" applyFont="1" applyFill="1" applyBorder="1" applyAlignment="1">
      <alignment horizontal="center"/>
    </xf>
    <xf numFmtId="0" fontId="38" fillId="9" borderId="14" xfId="0" applyFont="1" applyFill="1" applyBorder="1" applyAlignment="1">
      <alignment horizontal="center" vertical="center"/>
    </xf>
    <xf numFmtId="0" fontId="38" fillId="9" borderId="2" xfId="0" applyFont="1" applyFill="1" applyBorder="1" applyAlignment="1">
      <alignment horizontal="center" vertical="center"/>
    </xf>
    <xf numFmtId="0" fontId="39" fillId="9" borderId="2" xfId="0" applyFont="1" applyFill="1" applyBorder="1" applyAlignment="1">
      <alignment horizontal="center" vertical="center"/>
    </xf>
    <xf numFmtId="0" fontId="38" fillId="9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 wrapText="1"/>
    </xf>
  </cellXfs>
  <cellStyles count="2">
    <cellStyle name="Normal" xfId="0" builtinId="0"/>
    <cellStyle name="Per cent" xfId="1" builtinId="5"/>
  </cellStyles>
  <dxfs count="2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66FF"/>
      <color rgb="FFF4F7ED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806671</xdr:colOff>
      <xdr:row>0</xdr:row>
      <xdr:rowOff>3600174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783CC3-7DE3-BCEB-B5EC-9136A1A73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84410" cy="3600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11141</xdr:colOff>
      <xdr:row>0</xdr:row>
      <xdr:rowOff>0</xdr:rowOff>
    </xdr:from>
    <xdr:to>
      <xdr:col>8</xdr:col>
      <xdr:colOff>1437106</xdr:colOff>
      <xdr:row>2</xdr:row>
      <xdr:rowOff>3441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A0FB71-CCD8-130C-9CD5-BE98C1E58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1" y="0"/>
          <a:ext cx="9246491" cy="33678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11140</xdr:colOff>
      <xdr:row>0</xdr:row>
      <xdr:rowOff>11140</xdr:rowOff>
    </xdr:from>
    <xdr:to>
      <xdr:col>8</xdr:col>
      <xdr:colOff>1604210</xdr:colOff>
      <xdr:row>2</xdr:row>
      <xdr:rowOff>2407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25A484-74A5-27E3-7BDC-FD4A12B45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0" y="11140"/>
          <a:ext cx="9213070" cy="33556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11141</xdr:colOff>
      <xdr:row>0</xdr:row>
      <xdr:rowOff>0</xdr:rowOff>
    </xdr:from>
    <xdr:to>
      <xdr:col>8</xdr:col>
      <xdr:colOff>1626492</xdr:colOff>
      <xdr:row>2</xdr:row>
      <xdr:rowOff>3441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1FE6FD-4978-4248-EEAD-7BFDB1EF7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1" y="0"/>
          <a:ext cx="9246491" cy="3367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C6C2-8749-4547-93AB-B20DA932A5AB}">
  <sheetPr>
    <pageSetUpPr fitToPage="1"/>
  </sheetPr>
  <dimension ref="A1:J58"/>
  <sheetViews>
    <sheetView showGridLines="0" showRowColHeaders="0" tabSelected="1" showRuler="0" view="pageLayout" zoomScale="115" zoomScaleNormal="100" zoomScalePageLayoutView="115" workbookViewId="0">
      <selection activeCell="E4" sqref="E4:J4"/>
    </sheetView>
  </sheetViews>
  <sheetFormatPr baseColWidth="10" defaultRowHeight="15" x14ac:dyDescent="0.2"/>
  <cols>
    <col min="1" max="1" width="8.83203125" customWidth="1"/>
    <col min="2" max="2" width="13" style="72" customWidth="1"/>
    <col min="3" max="3" width="8.83203125" style="46" customWidth="1"/>
    <col min="4" max="4" width="10.83203125" style="46"/>
    <col min="5" max="5" width="18.83203125" style="46" customWidth="1"/>
    <col min="6" max="6" width="15.6640625" style="46" customWidth="1"/>
    <col min="7" max="7" width="4.5" style="46" customWidth="1"/>
    <col min="8" max="8" width="18" style="46" customWidth="1"/>
    <col min="9" max="9" width="2.83203125" style="71" customWidth="1"/>
    <col min="10" max="10" width="17.6640625" style="46" customWidth="1"/>
  </cols>
  <sheetData>
    <row r="1" spans="1:10" ht="298" customHeight="1" x14ac:dyDescent="0.2">
      <c r="A1" s="3"/>
      <c r="B1" s="165"/>
      <c r="C1" s="164"/>
      <c r="D1" s="164"/>
      <c r="E1" s="164"/>
      <c r="F1" s="164"/>
      <c r="G1" s="164"/>
      <c r="H1" s="164"/>
      <c r="I1" s="166"/>
      <c r="J1" s="164"/>
    </row>
    <row r="2" spans="1:10" ht="32" customHeight="1" x14ac:dyDescent="0.2">
      <c r="B2" s="179" t="s">
        <v>272</v>
      </c>
      <c r="C2" s="179"/>
      <c r="D2" s="179"/>
      <c r="E2" s="179"/>
      <c r="F2" s="179"/>
      <c r="G2" s="179"/>
      <c r="H2" s="179"/>
      <c r="I2" s="179"/>
      <c r="J2" s="179"/>
    </row>
    <row r="4" spans="1:10" ht="37" x14ac:dyDescent="0.2">
      <c r="B4" s="175" t="s">
        <v>229</v>
      </c>
      <c r="C4" s="175"/>
      <c r="D4" s="176"/>
      <c r="E4" s="180" t="s">
        <v>273</v>
      </c>
      <c r="F4" s="181"/>
      <c r="G4" s="181"/>
      <c r="H4" s="181"/>
      <c r="I4" s="181"/>
      <c r="J4" s="182"/>
    </row>
    <row r="5" spans="1:10" ht="37" x14ac:dyDescent="0.2">
      <c r="B5" s="175" t="s">
        <v>108</v>
      </c>
      <c r="C5" s="175"/>
      <c r="D5" s="176"/>
      <c r="E5" s="180" t="s">
        <v>34</v>
      </c>
      <c r="F5" s="181"/>
      <c r="G5" s="181"/>
      <c r="H5" s="181"/>
      <c r="I5" s="181"/>
      <c r="J5" s="182"/>
    </row>
    <row r="6" spans="1:10" ht="37" x14ac:dyDescent="0.2">
      <c r="B6" s="177" t="s">
        <v>109</v>
      </c>
      <c r="C6" s="177"/>
      <c r="D6" s="178"/>
      <c r="E6" s="180" t="s">
        <v>111</v>
      </c>
      <c r="F6" s="181"/>
      <c r="G6" s="181"/>
      <c r="H6" s="181"/>
      <c r="I6" s="181"/>
      <c r="J6" s="182"/>
    </row>
    <row r="7" spans="1:10" ht="21" customHeight="1" x14ac:dyDescent="0.2"/>
    <row r="8" spans="1:10" s="11" customFormat="1" ht="19" x14ac:dyDescent="0.25">
      <c r="B8" s="73" t="s">
        <v>0</v>
      </c>
      <c r="C8" s="74" t="s">
        <v>16</v>
      </c>
      <c r="D8" s="74" t="s">
        <v>17</v>
      </c>
      <c r="E8" s="74" t="s">
        <v>18</v>
      </c>
      <c r="F8" s="74" t="s">
        <v>19</v>
      </c>
      <c r="G8" s="74"/>
      <c r="H8" s="74" t="s">
        <v>20</v>
      </c>
      <c r="I8" s="75" t="s">
        <v>113</v>
      </c>
      <c r="J8" s="74" t="s">
        <v>22</v>
      </c>
    </row>
    <row r="9" spans="1:10" x14ac:dyDescent="0.2">
      <c r="B9" s="72" cm="1">
        <f t="array" ref="B9:J30">IF(E4='_Teams lookup'!F3,_xlfn._xlws.FILTER(Kereru!A3:I288,((ISNUMBER(SEARCH('Your Schedule'!E5,Kereru!E3:E288)))+((Kereru!E3:E288&lt;&gt;"")*(E5="ALL GRADES")))*((E6="ALL TEAMS")+((Kereru!G3:G288='Your Schedule'!E6)+(Kereru!I3:I288='Your Schedule'!E6))),"No results"),IF(E4='_Teams lookup'!H3,_xlfn._xlws.FILTER(Tui!A3:I303,((ISNUMBER(SEARCH('Your Schedule'!E5,Tui!E3:E303)))+((Tui!E3:E303&lt;&gt;"")*(E5="ALL GRADES")))*((E6="ALL TEAMS")+((Tui!G3:G303='Your Schedule'!E6)+(Tui!I3:I303='Your Schedule'!E6))),"No results"),IF(E4='_Teams lookup'!J3,_xlfn._xlws.FILTER(Kokako!A3:I285,((ISNUMBER(SEARCH('Your Schedule'!E5,Kokako!E3:E285)))+((Kokako!E3:E285&lt;&gt;"")*(E5="ALL GRADES")))*((E6="ALL TEAMS")+((Kokako!G3:G285='Your Schedule'!E6)+(Kokako!I3:I285='Your Schedule'!E6))),"No results"),"Error")))</f>
        <v>45101</v>
      </c>
      <c r="C9" s="46">
        <v>2</v>
      </c>
      <c r="D9" s="46" t="str">
        <v>9.50 am</v>
      </c>
      <c r="E9" s="46" t="str">
        <v>Kilbirnie</v>
      </c>
      <c r="F9" s="46" t="str">
        <v>10U</v>
      </c>
      <c r="G9" s="46" t="str">
        <v>CL</v>
      </c>
      <c r="H9" s="46" t="str">
        <v>Renegades</v>
      </c>
      <c r="I9" s="71">
        <v>0</v>
      </c>
      <c r="J9" s="46" t="str">
        <v>Penguins</v>
      </c>
    </row>
    <row r="10" spans="1:10" x14ac:dyDescent="0.2">
      <c r="B10" s="72">
        <v>45101</v>
      </c>
      <c r="C10" s="46">
        <v>4</v>
      </c>
      <c r="D10" s="46" t="str">
        <v>11.30 am</v>
      </c>
      <c r="E10" s="46" t="str">
        <v>Kilbirnie</v>
      </c>
      <c r="F10" s="46" t="str">
        <v>10U</v>
      </c>
      <c r="G10" s="46" t="str">
        <v>CL</v>
      </c>
      <c r="H10" s="46" t="str">
        <v>Renegades</v>
      </c>
      <c r="I10" s="163">
        <v>0</v>
      </c>
      <c r="J10" s="46" t="str">
        <v>Thunder</v>
      </c>
    </row>
    <row r="11" spans="1:10" x14ac:dyDescent="0.2">
      <c r="B11" s="72">
        <v>45101</v>
      </c>
      <c r="C11" s="46">
        <v>7</v>
      </c>
      <c r="D11" s="46" t="str">
        <v>2.00 pm</v>
      </c>
      <c r="E11" s="46" t="str">
        <v>Kilbirnie</v>
      </c>
      <c r="F11" s="46" t="str">
        <v>10U</v>
      </c>
      <c r="G11" s="46" t="str">
        <v>CL</v>
      </c>
      <c r="H11" s="46" t="str">
        <v>Thunder</v>
      </c>
      <c r="I11" s="71">
        <v>0</v>
      </c>
      <c r="J11" s="46" t="str">
        <v>Penguins</v>
      </c>
    </row>
    <row r="12" spans="1:10" x14ac:dyDescent="0.2">
      <c r="B12" s="72">
        <v>45122</v>
      </c>
      <c r="C12" s="46">
        <v>27</v>
      </c>
      <c r="D12" s="46" t="str">
        <v>10.20 am</v>
      </c>
      <c r="E12" s="46" t="str">
        <v>Upper Hutt</v>
      </c>
      <c r="F12" s="46" t="str">
        <v>10U</v>
      </c>
      <c r="G12" s="46" t="str">
        <v>CL</v>
      </c>
      <c r="H12" s="46" t="str">
        <v>Penguins</v>
      </c>
      <c r="I12" s="163">
        <v>0</v>
      </c>
      <c r="J12" s="46" t="str">
        <v>Thunder</v>
      </c>
    </row>
    <row r="13" spans="1:10" x14ac:dyDescent="0.2">
      <c r="B13" s="72">
        <v>45122</v>
      </c>
      <c r="C13" s="46">
        <v>30</v>
      </c>
      <c r="D13" s="46" t="str">
        <v>12.50 pm</v>
      </c>
      <c r="E13" s="46" t="str">
        <v>Upper Hutt</v>
      </c>
      <c r="F13" s="46" t="str">
        <v>10U</v>
      </c>
      <c r="G13" s="46" t="str">
        <v>CL</v>
      </c>
      <c r="H13" s="46" t="str">
        <v>Thunder</v>
      </c>
      <c r="I13" s="71">
        <v>0</v>
      </c>
      <c r="J13" s="46" t="str">
        <v>Penguins</v>
      </c>
    </row>
    <row r="14" spans="1:10" x14ac:dyDescent="0.2">
      <c r="B14" s="72">
        <v>45123</v>
      </c>
      <c r="C14" s="46">
        <v>36</v>
      </c>
      <c r="D14" s="46" t="str">
        <v>10.20 am</v>
      </c>
      <c r="E14" s="46" t="str">
        <v>Upper Hutt</v>
      </c>
      <c r="F14" s="46" t="str">
        <v>10U</v>
      </c>
      <c r="G14" s="46" t="str">
        <v>CL</v>
      </c>
      <c r="H14" s="46" t="str">
        <v>Renegades</v>
      </c>
      <c r="I14" s="163">
        <v>0</v>
      </c>
      <c r="J14" s="46" t="str">
        <v>Thunder</v>
      </c>
    </row>
    <row r="15" spans="1:10" x14ac:dyDescent="0.2">
      <c r="B15" s="72">
        <v>45123</v>
      </c>
      <c r="C15" s="46">
        <v>39</v>
      </c>
      <c r="D15" s="46" t="str">
        <v>12.50 pm</v>
      </c>
      <c r="E15" s="46" t="str">
        <v>Upper Hutt</v>
      </c>
      <c r="F15" s="46" t="str">
        <v>10U</v>
      </c>
      <c r="G15" s="46" t="str">
        <v>CL</v>
      </c>
      <c r="H15" s="46" t="str">
        <v>Thunder</v>
      </c>
      <c r="I15" s="71">
        <v>0</v>
      </c>
      <c r="J15" s="46" t="str">
        <v>Penguins</v>
      </c>
    </row>
    <row r="16" spans="1:10" x14ac:dyDescent="0.2">
      <c r="B16" s="72">
        <v>45123</v>
      </c>
      <c r="C16" s="46">
        <v>42</v>
      </c>
      <c r="D16" s="46" t="str">
        <v>3.20 pm</v>
      </c>
      <c r="E16" s="46" t="str">
        <v>Upper Hutt</v>
      </c>
      <c r="F16" s="46" t="str">
        <v>10U</v>
      </c>
      <c r="G16" s="46" t="str">
        <v>CL</v>
      </c>
      <c r="H16" s="46" t="str">
        <v>Penguins</v>
      </c>
      <c r="I16" s="163">
        <v>0</v>
      </c>
      <c r="J16" s="46" t="str">
        <v>Renegades</v>
      </c>
    </row>
    <row r="17" spans="2:10" x14ac:dyDescent="0.2">
      <c r="B17" s="72">
        <v>45143</v>
      </c>
      <c r="C17" s="46">
        <v>60</v>
      </c>
      <c r="D17" s="46" t="str">
        <v>12.30 pm</v>
      </c>
      <c r="E17" s="46" t="str">
        <v>New Plymouth</v>
      </c>
      <c r="F17" s="46" t="str">
        <v>10U (Friendly)</v>
      </c>
      <c r="G17" s="46" t="str">
        <v>X-C</v>
      </c>
      <c r="H17" s="46" t="str">
        <v>Ravens</v>
      </c>
      <c r="I17" s="71">
        <v>0</v>
      </c>
      <c r="J17" s="46" t="str">
        <v>Renegades</v>
      </c>
    </row>
    <row r="18" spans="2:10" x14ac:dyDescent="0.2">
      <c r="B18" s="72">
        <v>45143</v>
      </c>
      <c r="C18" s="46">
        <v>63</v>
      </c>
      <c r="D18" s="46" t="str">
        <v>2.45 pm</v>
      </c>
      <c r="E18" s="46" t="str">
        <v>New Plymouth</v>
      </c>
      <c r="F18" s="46" t="str">
        <v>10U (Friendly)</v>
      </c>
      <c r="G18" s="46" t="str">
        <v>X-C</v>
      </c>
      <c r="H18" s="46" t="str">
        <v>Ravens</v>
      </c>
      <c r="I18" s="163">
        <v>0</v>
      </c>
      <c r="J18" s="46" t="str">
        <v>Renegades</v>
      </c>
    </row>
    <row r="19" spans="2:10" x14ac:dyDescent="0.2">
      <c r="B19" s="72">
        <v>45144</v>
      </c>
      <c r="C19" s="46">
        <v>66</v>
      </c>
      <c r="D19" s="46" t="str">
        <v>9.45am</v>
      </c>
      <c r="E19" s="46" t="str">
        <v>New Plymouth</v>
      </c>
      <c r="F19" s="46" t="str">
        <v>10U (Friendly)</v>
      </c>
      <c r="G19" s="46" t="str">
        <v>X-C</v>
      </c>
      <c r="H19" s="46" t="str">
        <v>Ravens</v>
      </c>
      <c r="I19" s="71">
        <v>0</v>
      </c>
      <c r="J19" s="46" t="str">
        <v>Renegades</v>
      </c>
    </row>
    <row r="20" spans="2:10" x14ac:dyDescent="0.2">
      <c r="B20" s="72">
        <v>45144</v>
      </c>
      <c r="C20" s="46">
        <v>67</v>
      </c>
      <c r="D20" s="46" t="str">
        <v>12.00 pm</v>
      </c>
      <c r="E20" s="46" t="str">
        <v>New Plymouth</v>
      </c>
      <c r="F20" s="46" t="str">
        <v>10U (Friendly)</v>
      </c>
      <c r="G20" s="46" t="str">
        <v>X-C</v>
      </c>
      <c r="H20" s="46" t="str">
        <v>Ravens</v>
      </c>
      <c r="I20" s="163">
        <v>0</v>
      </c>
      <c r="J20" s="46" t="str">
        <v>Renegades</v>
      </c>
    </row>
    <row r="21" spans="2:10" x14ac:dyDescent="0.2">
      <c r="B21" s="72">
        <v>45143</v>
      </c>
      <c r="C21" s="46">
        <v>77</v>
      </c>
      <c r="D21" s="46" t="str">
        <v>12.20 pm</v>
      </c>
      <c r="E21" s="46" t="str">
        <v>Kilbirnie</v>
      </c>
      <c r="F21" s="46" t="str">
        <v>10U</v>
      </c>
      <c r="G21" s="46" t="str">
        <v>CL</v>
      </c>
      <c r="H21" s="46" t="str">
        <v>Renegades</v>
      </c>
      <c r="I21" s="71">
        <v>0</v>
      </c>
      <c r="J21" s="46" t="str">
        <v>Penguins</v>
      </c>
    </row>
    <row r="22" spans="2:10" x14ac:dyDescent="0.2">
      <c r="B22" s="72">
        <v>45143</v>
      </c>
      <c r="C22" s="46">
        <v>81</v>
      </c>
      <c r="D22" s="46" t="str">
        <v>3.40 pm</v>
      </c>
      <c r="E22" s="46" t="str">
        <v>Kilbirnie</v>
      </c>
      <c r="F22" s="46" t="str">
        <v>10U</v>
      </c>
      <c r="G22" s="46" t="str">
        <v>CL</v>
      </c>
      <c r="H22" s="46" t="str">
        <v>Penguins</v>
      </c>
      <c r="I22" s="163">
        <v>0</v>
      </c>
      <c r="J22" s="46" t="str">
        <v>Renegades</v>
      </c>
    </row>
    <row r="23" spans="2:10" x14ac:dyDescent="0.2">
      <c r="B23" s="72">
        <v>45150</v>
      </c>
      <c r="C23" s="46">
        <v>89</v>
      </c>
      <c r="D23" s="46" t="str">
        <v>9.45 am</v>
      </c>
      <c r="E23" s="46" t="str">
        <v>Nelson</v>
      </c>
      <c r="F23" s="46" t="str">
        <v>10U</v>
      </c>
      <c r="G23" s="46" t="str">
        <v>CL</v>
      </c>
      <c r="H23" s="46" t="str">
        <v>Whalers</v>
      </c>
      <c r="I23" s="71">
        <v>0</v>
      </c>
      <c r="J23" s="46" t="str">
        <v>Penguins</v>
      </c>
    </row>
    <row r="24" spans="2:10" x14ac:dyDescent="0.2">
      <c r="B24" s="72">
        <v>45150</v>
      </c>
      <c r="C24" s="46">
        <v>93</v>
      </c>
      <c r="D24" s="46" t="str">
        <v>3.15 pm</v>
      </c>
      <c r="E24" s="46" t="str">
        <v>Nelson</v>
      </c>
      <c r="F24" s="46" t="str">
        <v>10U</v>
      </c>
      <c r="G24" s="46" t="str">
        <v>CL</v>
      </c>
      <c r="H24" s="46" t="str">
        <v>Penguins</v>
      </c>
      <c r="I24" s="163">
        <v>0</v>
      </c>
      <c r="J24" s="46" t="str">
        <v>Whalers</v>
      </c>
    </row>
    <row r="25" spans="2:10" x14ac:dyDescent="0.2">
      <c r="B25" s="72">
        <v>45151</v>
      </c>
      <c r="C25" s="46">
        <v>105</v>
      </c>
      <c r="D25" s="46" t="str">
        <v>12.10 pm</v>
      </c>
      <c r="E25" s="46" t="str">
        <v>Nelson</v>
      </c>
      <c r="F25" s="46" t="str">
        <v>10U</v>
      </c>
      <c r="G25" s="46" t="str">
        <v>CL</v>
      </c>
      <c r="H25" s="46" t="str">
        <v>Penguins</v>
      </c>
      <c r="I25" s="71">
        <v>0</v>
      </c>
      <c r="J25" s="46" t="str">
        <v>Whalers</v>
      </c>
    </row>
    <row r="26" spans="2:10" x14ac:dyDescent="0.2">
      <c r="B26" s="72">
        <v>45158</v>
      </c>
      <c r="C26" s="46">
        <v>120</v>
      </c>
      <c r="D26" s="46" t="str">
        <v>10.20 am</v>
      </c>
      <c r="E26" s="46" t="str">
        <v>Levin</v>
      </c>
      <c r="F26" s="46" t="str">
        <v>10U</v>
      </c>
      <c r="G26" s="46" t="str">
        <v>CL</v>
      </c>
      <c r="H26" s="46" t="str">
        <v>Thunder</v>
      </c>
      <c r="I26" s="163">
        <v>0</v>
      </c>
      <c r="J26" s="46" t="str">
        <v>Renegades</v>
      </c>
    </row>
    <row r="27" spans="2:10" x14ac:dyDescent="0.2">
      <c r="B27" s="72">
        <v>45158</v>
      </c>
      <c r="C27" s="46">
        <v>123</v>
      </c>
      <c r="D27" s="46" t="str">
        <v>12.50 pm</v>
      </c>
      <c r="E27" s="46" t="str">
        <v>Levin</v>
      </c>
      <c r="F27" s="46" t="str">
        <v>10U</v>
      </c>
      <c r="G27" s="46" t="str">
        <v>CL</v>
      </c>
      <c r="H27" s="46" t="str">
        <v>Renegades</v>
      </c>
      <c r="I27" s="71">
        <v>0</v>
      </c>
      <c r="J27" s="46" t="str">
        <v>Thunder</v>
      </c>
    </row>
    <row r="28" spans="2:10" x14ac:dyDescent="0.2">
      <c r="B28" s="72">
        <v>45158</v>
      </c>
      <c r="C28" s="46">
        <v>126</v>
      </c>
      <c r="D28" s="46" t="str">
        <v>3.20 pm</v>
      </c>
      <c r="E28" s="46" t="str">
        <v>Levin</v>
      </c>
      <c r="F28" s="46" t="str">
        <v>10U</v>
      </c>
      <c r="G28" s="46" t="str">
        <v>CL</v>
      </c>
      <c r="H28" s="46" t="str">
        <v>Thunder</v>
      </c>
      <c r="I28" s="163">
        <v>0</v>
      </c>
      <c r="J28" s="46" t="str">
        <v>Renegades</v>
      </c>
    </row>
    <row r="29" spans="2:10" x14ac:dyDescent="0.2">
      <c r="B29" s="72">
        <v>45165</v>
      </c>
      <c r="C29" s="46">
        <v>147</v>
      </c>
      <c r="D29" s="46" t="str">
        <v>2.50 pm</v>
      </c>
      <c r="E29" s="46" t="str">
        <v>Kilbirnie</v>
      </c>
      <c r="F29" s="46" t="str">
        <v>10U</v>
      </c>
      <c r="G29" s="46" t="str">
        <v>CL</v>
      </c>
      <c r="H29" s="46" t="str">
        <v>Thunder</v>
      </c>
      <c r="I29" s="71">
        <v>0</v>
      </c>
      <c r="J29" s="46" t="str">
        <v>Renegades</v>
      </c>
    </row>
    <row r="30" spans="2:10" x14ac:dyDescent="0.2">
      <c r="B30" s="72">
        <v>45165</v>
      </c>
      <c r="C30" s="46">
        <v>149</v>
      </c>
      <c r="D30" s="46" t="str">
        <v>4.30 pm</v>
      </c>
      <c r="E30" s="46" t="str">
        <v>Kilbirnie</v>
      </c>
      <c r="F30" s="46" t="str">
        <v>10U</v>
      </c>
      <c r="G30" s="46" t="str">
        <v>CL</v>
      </c>
      <c r="H30" s="46" t="str">
        <v>Renegades</v>
      </c>
      <c r="I30" s="163">
        <v>0</v>
      </c>
      <c r="J30" s="46" t="str">
        <v>Thunder</v>
      </c>
    </row>
    <row r="32" spans="2:10" x14ac:dyDescent="0.2">
      <c r="I32" s="163"/>
    </row>
    <row r="34" spans="9:9" x14ac:dyDescent="0.2">
      <c r="I34" s="163"/>
    </row>
    <row r="36" spans="9:9" x14ac:dyDescent="0.2">
      <c r="I36" s="163"/>
    </row>
    <row r="38" spans="9:9" x14ac:dyDescent="0.2">
      <c r="I38" s="163"/>
    </row>
    <row r="40" spans="9:9" x14ac:dyDescent="0.2">
      <c r="I40" s="163"/>
    </row>
    <row r="42" spans="9:9" x14ac:dyDescent="0.2">
      <c r="I42" s="163"/>
    </row>
    <row r="44" spans="9:9" x14ac:dyDescent="0.2">
      <c r="I44" s="163"/>
    </row>
    <row r="46" spans="9:9" x14ac:dyDescent="0.2">
      <c r="I46" s="163"/>
    </row>
    <row r="48" spans="9:9" x14ac:dyDescent="0.2">
      <c r="I48" s="163"/>
    </row>
    <row r="50" spans="9:9" x14ac:dyDescent="0.2">
      <c r="I50" s="163"/>
    </row>
    <row r="52" spans="9:9" x14ac:dyDescent="0.2">
      <c r="I52" s="163"/>
    </row>
    <row r="54" spans="9:9" x14ac:dyDescent="0.2">
      <c r="I54" s="163"/>
    </row>
    <row r="56" spans="9:9" x14ac:dyDescent="0.2">
      <c r="I56" s="163"/>
    </row>
    <row r="58" spans="9:9" x14ac:dyDescent="0.2">
      <c r="I58" s="163"/>
    </row>
  </sheetData>
  <sheetProtection algorithmName="SHA-512" hashValue="rkTRflAInf83CklcQtnExgazvWG7nWDo3yYEvERQDfzLt4ZGceUKZPWqZozruh7cO4Y8DQlmjH3mwP08GMTbYA==" saltValue="SA39qS4rVK1OyB2f5wfAjg==" spinCount="100000" sheet="1" objects="1" scenarios="1"/>
  <mergeCells count="7">
    <mergeCell ref="B4:D4"/>
    <mergeCell ref="B5:D5"/>
    <mergeCell ref="B6:D6"/>
    <mergeCell ref="B2:J2"/>
    <mergeCell ref="E4:J4"/>
    <mergeCell ref="E5:J5"/>
    <mergeCell ref="E6:J6"/>
  </mergeCells>
  <conditionalFormatting sqref="B10:J10 B14:J14 B18:J18 B22:J22 B26:J26 B30:J30 B34:J34 B38:J38 B42:J42 B46:J46 B50:J50 B54:J54 B58:J58">
    <cfRule type="notContainsBlanks" dxfId="210" priority="3">
      <formula>LEN(TRIM(B10))&gt;0</formula>
    </cfRule>
  </conditionalFormatting>
  <conditionalFormatting sqref="B12:J12 B16:J16 B20:J20 B24:J24 B28:J28 B32:J32 B36:J36 B40:J40 B44:J44 B48:J48 B52:J52 B56:J56">
    <cfRule type="notContainsBlanks" dxfId="209" priority="1">
      <formula>LEN(TRIM(B12))&gt;0</formula>
    </cfRule>
  </conditionalFormatting>
  <pageMargins left="0.7" right="0.7" top="0.75" bottom="0.75" header="0.3" footer="0.3"/>
  <pageSetup paperSize="9" scale="63" fitToHeight="10" orientation="portrait" horizontalDpi="0" verticalDpi="0"/>
  <headerFooter>
    <oddHeader>&amp;L2023 Conference League&amp;RV1.5 - 31 July 2023</oddHeader>
    <oddFooter xml:space="preserve">&amp;C&amp;"Calibri,Bold"&amp;14VERSION 1.5
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0BF3C8-0E93-3347-A5EB-64FEB4B38D18}">
          <x14:formula1>
            <xm:f>'_Teams lookup'!$D$19:$D$30</xm:f>
          </x14:formula1>
          <xm:sqref>E5</xm:sqref>
        </x14:dataValidation>
        <x14:dataValidation type="list" errorStyle="information" allowBlank="1" showInputMessage="1" showErrorMessage="1" errorTitle="Please select from the drop-down" xr:uid="{10690848-CB55-1447-8A84-299CFC85EA66}">
          <x14:formula1>
            <xm:f>'_Teams lookup'!$B$19:$B$25</xm:f>
          </x14:formula1>
          <xm:sqref>E6</xm:sqref>
        </x14:dataValidation>
        <x14:dataValidation type="list" allowBlank="1" showInputMessage="1" showErrorMessage="1" xr:uid="{A4FCD612-F0C1-ED49-964D-226680DF5349}">
          <x14:formula1>
            <xm:f>'_Teams lookup'!$M$4:$M$6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57D6-C94D-443C-B3BD-AD02C532E04B}">
  <sheetPr>
    <pageSetUpPr fitToPage="1"/>
  </sheetPr>
  <dimension ref="A1:J198"/>
  <sheetViews>
    <sheetView showGridLines="0" showRowColHeaders="0" showRuler="0" view="pageLayout" zoomScale="114" zoomScaleNormal="100" zoomScalePageLayoutView="114" workbookViewId="0">
      <selection activeCell="A3" sqref="A3"/>
    </sheetView>
  </sheetViews>
  <sheetFormatPr baseColWidth="10" defaultColWidth="8.83203125" defaultRowHeight="21" x14ac:dyDescent="0.25"/>
  <cols>
    <col min="1" max="1" width="17" style="77" customWidth="1"/>
    <col min="2" max="2" width="11.83203125" style="6" customWidth="1"/>
    <col min="3" max="3" width="12.6640625" style="95" customWidth="1"/>
    <col min="4" max="4" width="14.5" style="95" customWidth="1"/>
    <col min="5" max="5" width="20" style="95" customWidth="1"/>
    <col min="6" max="6" width="7" style="95" customWidth="1"/>
    <col min="7" max="7" width="17" style="69" customWidth="1"/>
    <col min="8" max="8" width="2.6640625" style="69" customWidth="1"/>
    <col min="9" max="9" width="19" style="69" customWidth="1"/>
    <col min="10" max="10" width="3.1640625" customWidth="1"/>
  </cols>
  <sheetData>
    <row r="1" spans="1:10" ht="251" customHeight="1" x14ac:dyDescent="0.25">
      <c r="A1" s="183"/>
      <c r="B1" s="183"/>
      <c r="C1" s="183"/>
      <c r="D1" s="183"/>
      <c r="E1" s="183"/>
      <c r="F1" s="183"/>
      <c r="G1" s="183"/>
      <c r="H1" s="183"/>
      <c r="I1" s="183"/>
      <c r="J1" s="5"/>
    </row>
    <row r="2" spans="1:10" ht="14" customHeight="1" x14ac:dyDescent="0.25">
      <c r="A2" s="76"/>
      <c r="B2" s="22"/>
      <c r="C2" s="22"/>
      <c r="D2" s="4"/>
      <c r="E2" s="22"/>
      <c r="F2" s="22"/>
      <c r="G2" s="22"/>
      <c r="H2" s="22"/>
      <c r="I2" s="22"/>
      <c r="J2" s="5"/>
    </row>
    <row r="3" spans="1:10" ht="30" x14ac:dyDescent="0.35">
      <c r="A3" s="263" t="s">
        <v>0</v>
      </c>
      <c r="B3" s="53" t="s">
        <v>16</v>
      </c>
      <c r="C3" s="53" t="s">
        <v>17</v>
      </c>
      <c r="D3" s="53" t="s">
        <v>18</v>
      </c>
      <c r="E3" s="53" t="s">
        <v>19</v>
      </c>
      <c r="F3" s="53" t="s">
        <v>234</v>
      </c>
      <c r="G3" s="53" t="s">
        <v>20</v>
      </c>
      <c r="H3" s="53" t="s">
        <v>21</v>
      </c>
      <c r="I3" s="53" t="s">
        <v>22</v>
      </c>
      <c r="J3" s="3"/>
    </row>
    <row r="4" spans="1:10" ht="20" customHeight="1" x14ac:dyDescent="0.2">
      <c r="A4" s="78"/>
      <c r="B4" s="14"/>
      <c r="C4" s="14"/>
      <c r="D4" s="14"/>
      <c r="E4" s="14"/>
      <c r="F4" s="14"/>
      <c r="G4" s="14"/>
      <c r="H4" s="14"/>
      <c r="I4" s="14"/>
      <c r="J4" s="2"/>
    </row>
    <row r="5" spans="1:10" ht="37" customHeight="1" x14ac:dyDescent="0.2">
      <c r="A5" s="61" t="s">
        <v>295</v>
      </c>
      <c r="B5" s="194" t="s">
        <v>294</v>
      </c>
      <c r="C5" s="195"/>
      <c r="D5" s="195"/>
      <c r="E5" s="195"/>
      <c r="F5" s="195"/>
      <c r="G5" s="195"/>
      <c r="H5" s="195"/>
      <c r="I5" s="196"/>
      <c r="J5" s="4"/>
    </row>
    <row r="6" spans="1:10" ht="13" customHeight="1" x14ac:dyDescent="0.2">
      <c r="A6" s="78"/>
      <c r="B6" s="193"/>
      <c r="C6" s="193"/>
      <c r="D6" s="193"/>
      <c r="E6" s="193"/>
      <c r="F6" s="193"/>
      <c r="G6" s="193"/>
      <c r="H6" s="193"/>
      <c r="I6" s="14"/>
      <c r="J6" s="1"/>
    </row>
    <row r="7" spans="1:10" ht="15" customHeight="1" x14ac:dyDescent="0.2">
      <c r="A7" s="197" t="s">
        <v>1</v>
      </c>
      <c r="B7" s="200" t="s">
        <v>293</v>
      </c>
      <c r="C7" s="201"/>
      <c r="D7" s="201"/>
      <c r="E7" s="201"/>
      <c r="F7" s="201"/>
      <c r="G7" s="201"/>
      <c r="H7" s="201"/>
      <c r="I7" s="201"/>
      <c r="J7" s="4"/>
    </row>
    <row r="8" spans="1:10" ht="15" customHeight="1" x14ac:dyDescent="0.2">
      <c r="A8" s="198"/>
      <c r="B8" s="202"/>
      <c r="C8" s="203"/>
      <c r="D8" s="203"/>
      <c r="E8" s="203"/>
      <c r="F8" s="203"/>
      <c r="G8" s="203"/>
      <c r="H8" s="203"/>
      <c r="I8" s="203"/>
      <c r="J8" s="2"/>
    </row>
    <row r="9" spans="1:10" ht="15" customHeight="1" x14ac:dyDescent="0.2">
      <c r="A9" s="198"/>
      <c r="B9" s="202"/>
      <c r="C9" s="203"/>
      <c r="D9" s="203"/>
      <c r="E9" s="203"/>
      <c r="F9" s="203"/>
      <c r="G9" s="203"/>
      <c r="H9" s="203"/>
      <c r="I9" s="203"/>
      <c r="J9" s="2"/>
    </row>
    <row r="10" spans="1:10" ht="15" customHeight="1" x14ac:dyDescent="0.2">
      <c r="A10" s="199"/>
      <c r="B10" s="204"/>
      <c r="C10" s="205"/>
      <c r="D10" s="205"/>
      <c r="E10" s="205"/>
      <c r="F10" s="205"/>
      <c r="G10" s="205"/>
      <c r="H10" s="205"/>
      <c r="I10" s="205"/>
      <c r="J10" s="2"/>
    </row>
    <row r="11" spans="1:10" ht="15" customHeight="1" x14ac:dyDescent="0.2">
      <c r="A11" s="78"/>
      <c r="B11" s="14"/>
      <c r="C11" s="14"/>
      <c r="D11" s="14"/>
      <c r="E11" s="14"/>
      <c r="F11" s="14"/>
      <c r="G11" s="14"/>
      <c r="H11" s="14"/>
      <c r="I11" s="14"/>
      <c r="J11" s="2"/>
    </row>
    <row r="12" spans="1:10" ht="35" customHeight="1" x14ac:dyDescent="0.2">
      <c r="A12" s="192" t="s">
        <v>276</v>
      </c>
      <c r="B12" s="192"/>
      <c r="C12" s="192"/>
      <c r="D12" s="192"/>
      <c r="E12" s="192"/>
      <c r="F12" s="192"/>
      <c r="G12" s="192"/>
      <c r="H12" s="192"/>
      <c r="I12" s="192"/>
      <c r="J12" s="2"/>
    </row>
    <row r="13" spans="1:10" ht="15" customHeight="1" x14ac:dyDescent="0.2">
      <c r="A13" s="80">
        <v>45101</v>
      </c>
      <c r="B13" s="62">
        <v>1</v>
      </c>
      <c r="C13" s="93" t="s">
        <v>4</v>
      </c>
      <c r="D13" s="104" t="s">
        <v>31</v>
      </c>
      <c r="E13" s="91" t="s">
        <v>35</v>
      </c>
      <c r="F13" s="91" t="s">
        <v>128</v>
      </c>
      <c r="G13" s="108" t="s">
        <v>37</v>
      </c>
      <c r="H13" s="24"/>
      <c r="I13" s="108" t="s">
        <v>33</v>
      </c>
      <c r="J13" s="4"/>
    </row>
    <row r="14" spans="1:10" ht="15" customHeight="1" x14ac:dyDescent="0.2">
      <c r="A14" s="84">
        <v>45101</v>
      </c>
      <c r="B14" s="10">
        <f t="shared" ref="B14:B22" si="0">B13+1</f>
        <v>2</v>
      </c>
      <c r="C14" s="93" t="s">
        <v>5</v>
      </c>
      <c r="D14" s="93" t="s">
        <v>31</v>
      </c>
      <c r="E14" s="92" t="s">
        <v>34</v>
      </c>
      <c r="F14" s="92" t="s">
        <v>128</v>
      </c>
      <c r="G14" s="109" t="s">
        <v>33</v>
      </c>
      <c r="H14" s="21"/>
      <c r="I14" s="109" t="s">
        <v>25</v>
      </c>
      <c r="J14" s="4"/>
    </row>
    <row r="15" spans="1:10" ht="15" customHeight="1" x14ac:dyDescent="0.2">
      <c r="A15" s="84">
        <v>45101</v>
      </c>
      <c r="B15" s="10">
        <f t="shared" si="0"/>
        <v>3</v>
      </c>
      <c r="C15" s="93" t="s">
        <v>6</v>
      </c>
      <c r="D15" s="93" t="s">
        <v>31</v>
      </c>
      <c r="E15" s="94" t="s">
        <v>30</v>
      </c>
      <c r="F15" s="94" t="s">
        <v>128</v>
      </c>
      <c r="G15" s="110" t="s">
        <v>33</v>
      </c>
      <c r="H15" s="26"/>
      <c r="I15" s="110" t="s">
        <v>25</v>
      </c>
      <c r="J15" s="1"/>
    </row>
    <row r="16" spans="1:10" ht="15" customHeight="1" x14ac:dyDescent="0.2">
      <c r="A16" s="84">
        <v>45101</v>
      </c>
      <c r="B16" s="10">
        <f t="shared" si="0"/>
        <v>4</v>
      </c>
      <c r="C16" s="93" t="s">
        <v>70</v>
      </c>
      <c r="D16" s="93" t="s">
        <v>31</v>
      </c>
      <c r="E16" s="92" t="s">
        <v>34</v>
      </c>
      <c r="F16" s="92" t="s">
        <v>128</v>
      </c>
      <c r="G16" s="109" t="s">
        <v>33</v>
      </c>
      <c r="H16" s="21"/>
      <c r="I16" s="109" t="s">
        <v>32</v>
      </c>
      <c r="J16" s="1"/>
    </row>
    <row r="17" spans="1:10" ht="15" customHeight="1" x14ac:dyDescent="0.2">
      <c r="A17" s="84">
        <v>45101</v>
      </c>
      <c r="B17" s="10">
        <f t="shared" si="0"/>
        <v>5</v>
      </c>
      <c r="C17" s="93" t="s">
        <v>7</v>
      </c>
      <c r="D17" s="93" t="s">
        <v>31</v>
      </c>
      <c r="E17" s="91" t="s">
        <v>35</v>
      </c>
      <c r="F17" s="91" t="s">
        <v>128</v>
      </c>
      <c r="G17" s="108" t="s">
        <v>33</v>
      </c>
      <c r="H17" s="24"/>
      <c r="I17" s="108" t="s">
        <v>36</v>
      </c>
      <c r="J17" s="1"/>
    </row>
    <row r="18" spans="1:10" ht="15" customHeight="1" x14ac:dyDescent="0.2">
      <c r="A18" s="84">
        <v>45101</v>
      </c>
      <c r="B18" s="10">
        <f t="shared" si="0"/>
        <v>6</v>
      </c>
      <c r="C18" s="93" t="s">
        <v>8</v>
      </c>
      <c r="D18" s="93" t="s">
        <v>31</v>
      </c>
      <c r="E18" s="93" t="s">
        <v>29</v>
      </c>
      <c r="F18" s="93" t="s">
        <v>128</v>
      </c>
      <c r="G18" s="102" t="s">
        <v>28</v>
      </c>
      <c r="H18" s="9"/>
      <c r="I18" s="102" t="s">
        <v>41</v>
      </c>
      <c r="J18" s="1"/>
    </row>
    <row r="19" spans="1:10" ht="15" customHeight="1" x14ac:dyDescent="0.2">
      <c r="A19" s="84">
        <v>45101</v>
      </c>
      <c r="B19" s="10">
        <f t="shared" si="0"/>
        <v>7</v>
      </c>
      <c r="C19" s="93" t="s">
        <v>9</v>
      </c>
      <c r="D19" s="93" t="s">
        <v>31</v>
      </c>
      <c r="E19" s="92" t="s">
        <v>34</v>
      </c>
      <c r="F19" s="92" t="s">
        <v>128</v>
      </c>
      <c r="G19" s="109" t="s">
        <v>32</v>
      </c>
      <c r="H19" s="21"/>
      <c r="I19" s="109" t="s">
        <v>25</v>
      </c>
      <c r="J19" s="1"/>
    </row>
    <row r="20" spans="1:10" ht="15" customHeight="1" x14ac:dyDescent="0.2">
      <c r="A20" s="84">
        <v>45101</v>
      </c>
      <c r="B20" s="10">
        <f t="shared" si="0"/>
        <v>8</v>
      </c>
      <c r="C20" s="93" t="s">
        <v>10</v>
      </c>
      <c r="D20" s="93" t="s">
        <v>31</v>
      </c>
      <c r="E20" s="93" t="s">
        <v>29</v>
      </c>
      <c r="F20" s="93" t="s">
        <v>128</v>
      </c>
      <c r="G20" s="102" t="s">
        <v>26</v>
      </c>
      <c r="H20" s="9"/>
      <c r="I20" s="102" t="s">
        <v>28</v>
      </c>
      <c r="J20" s="1"/>
    </row>
    <row r="21" spans="1:10" ht="15" customHeight="1" x14ac:dyDescent="0.2">
      <c r="A21" s="84">
        <v>45101</v>
      </c>
      <c r="B21" s="10">
        <f t="shared" si="0"/>
        <v>9</v>
      </c>
      <c r="C21" s="93" t="s">
        <v>11</v>
      </c>
      <c r="D21" s="93" t="s">
        <v>31</v>
      </c>
      <c r="E21" s="116" t="s">
        <v>35</v>
      </c>
      <c r="F21" s="116" t="s">
        <v>128</v>
      </c>
      <c r="G21" s="117" t="s">
        <v>36</v>
      </c>
      <c r="H21" s="118"/>
      <c r="I21" s="117" t="s">
        <v>37</v>
      </c>
      <c r="J21" s="1"/>
    </row>
    <row r="22" spans="1:10" ht="15" customHeight="1" x14ac:dyDescent="0.2">
      <c r="A22" s="84">
        <v>45101</v>
      </c>
      <c r="B22" s="10">
        <f t="shared" si="0"/>
        <v>10</v>
      </c>
      <c r="C22" s="93" t="s">
        <v>23</v>
      </c>
      <c r="D22" s="93" t="s">
        <v>31</v>
      </c>
      <c r="E22" s="93" t="s">
        <v>29</v>
      </c>
      <c r="F22" s="93" t="s">
        <v>128</v>
      </c>
      <c r="G22" s="102" t="s">
        <v>41</v>
      </c>
      <c r="H22" s="9"/>
      <c r="I22" s="102" t="s">
        <v>26</v>
      </c>
      <c r="J22" s="1"/>
    </row>
    <row r="23" spans="1:10" ht="15" customHeight="1" x14ac:dyDescent="0.25">
      <c r="A23" s="81"/>
      <c r="B23" s="8"/>
      <c r="C23" s="106"/>
      <c r="D23" s="106"/>
      <c r="J23" s="1"/>
    </row>
    <row r="24" spans="1:10" ht="15" customHeight="1" x14ac:dyDescent="0.2">
      <c r="A24" s="84">
        <v>45102</v>
      </c>
      <c r="B24" s="10">
        <f>B22+1</f>
        <v>11</v>
      </c>
      <c r="C24" s="93" t="s">
        <v>4</v>
      </c>
      <c r="D24" s="93" t="s">
        <v>31</v>
      </c>
      <c r="E24" s="93" t="s">
        <v>29</v>
      </c>
      <c r="F24" s="93" t="s">
        <v>128</v>
      </c>
      <c r="G24" s="102" t="s">
        <v>25</v>
      </c>
      <c r="H24" s="9"/>
      <c r="I24" s="102" t="s">
        <v>41</v>
      </c>
      <c r="J24" s="1"/>
    </row>
    <row r="25" spans="1:10" ht="15" customHeight="1" x14ac:dyDescent="0.2">
      <c r="A25" s="84">
        <v>45102</v>
      </c>
      <c r="B25" s="10">
        <f t="shared" ref="B25:B34" si="1">B24+1</f>
        <v>12</v>
      </c>
      <c r="C25" s="93" t="s">
        <v>45</v>
      </c>
      <c r="D25" s="93" t="s">
        <v>31</v>
      </c>
      <c r="E25" s="93" t="s">
        <v>29</v>
      </c>
      <c r="F25" s="93" t="s">
        <v>128</v>
      </c>
      <c r="G25" s="102" t="s">
        <v>26</v>
      </c>
      <c r="H25" s="9"/>
      <c r="I25" s="102" t="s">
        <v>32</v>
      </c>
      <c r="J25" s="1"/>
    </row>
    <row r="26" spans="1:10" ht="15" customHeight="1" x14ac:dyDescent="0.2">
      <c r="A26" s="84">
        <v>45102</v>
      </c>
      <c r="B26" s="10">
        <f t="shared" si="1"/>
        <v>13</v>
      </c>
      <c r="C26" s="93" t="s">
        <v>46</v>
      </c>
      <c r="D26" s="93" t="s">
        <v>31</v>
      </c>
      <c r="E26" s="96" t="s">
        <v>39</v>
      </c>
      <c r="F26" s="96" t="s">
        <v>128</v>
      </c>
      <c r="G26" s="111" t="s">
        <v>36</v>
      </c>
      <c r="H26" s="27"/>
      <c r="I26" s="111" t="s">
        <v>40</v>
      </c>
      <c r="J26" s="1"/>
    </row>
    <row r="27" spans="1:10" ht="15" customHeight="1" x14ac:dyDescent="0.2">
      <c r="A27" s="84">
        <v>45102</v>
      </c>
      <c r="B27" s="10">
        <f t="shared" si="1"/>
        <v>14</v>
      </c>
      <c r="C27" s="93" t="s">
        <v>47</v>
      </c>
      <c r="D27" s="93" t="s">
        <v>31</v>
      </c>
      <c r="E27" s="94" t="s">
        <v>30</v>
      </c>
      <c r="F27" s="94" t="s">
        <v>128</v>
      </c>
      <c r="G27" s="110" t="s">
        <v>32</v>
      </c>
      <c r="H27" s="26"/>
      <c r="I27" s="110" t="s">
        <v>25</v>
      </c>
      <c r="J27" s="1"/>
    </row>
    <row r="28" spans="1:10" ht="15" customHeight="1" x14ac:dyDescent="0.2">
      <c r="A28" s="84">
        <v>45102</v>
      </c>
      <c r="B28" s="10">
        <f t="shared" si="1"/>
        <v>15</v>
      </c>
      <c r="C28" s="93" t="s">
        <v>48</v>
      </c>
      <c r="D28" s="93" t="s">
        <v>31</v>
      </c>
      <c r="E28" s="93" t="s">
        <v>29</v>
      </c>
      <c r="F28" s="93" t="s">
        <v>128</v>
      </c>
      <c r="G28" s="102" t="s">
        <v>41</v>
      </c>
      <c r="H28" s="9"/>
      <c r="I28" s="102" t="s">
        <v>32</v>
      </c>
      <c r="J28" s="1"/>
    </row>
    <row r="29" spans="1:10" ht="15" customHeight="1" x14ac:dyDescent="0.2">
      <c r="A29" s="84">
        <v>45102</v>
      </c>
      <c r="B29" s="10">
        <f t="shared" si="1"/>
        <v>16</v>
      </c>
      <c r="C29" s="93" t="s">
        <v>49</v>
      </c>
      <c r="D29" s="93" t="s">
        <v>31</v>
      </c>
      <c r="E29" s="93" t="s">
        <v>29</v>
      </c>
      <c r="F29" s="93" t="s">
        <v>128</v>
      </c>
      <c r="G29" s="102" t="s">
        <v>28</v>
      </c>
      <c r="H29" s="9"/>
      <c r="I29" s="102" t="s">
        <v>26</v>
      </c>
      <c r="J29" s="1"/>
    </row>
    <row r="30" spans="1:10" ht="15" customHeight="1" x14ac:dyDescent="0.2">
      <c r="A30" s="84">
        <v>45102</v>
      </c>
      <c r="B30" s="10">
        <f t="shared" si="1"/>
        <v>17</v>
      </c>
      <c r="C30" s="93" t="s">
        <v>15</v>
      </c>
      <c r="D30" s="93" t="s">
        <v>31</v>
      </c>
      <c r="E30" s="96" t="s">
        <v>39</v>
      </c>
      <c r="F30" s="96" t="s">
        <v>128</v>
      </c>
      <c r="G30" s="111" t="s">
        <v>40</v>
      </c>
      <c r="H30" s="27"/>
      <c r="I30" s="111" t="s">
        <v>119</v>
      </c>
      <c r="J30" s="1"/>
    </row>
    <row r="31" spans="1:10" ht="15" customHeight="1" x14ac:dyDescent="0.2">
      <c r="A31" s="84">
        <v>45102</v>
      </c>
      <c r="B31" s="10">
        <f t="shared" si="1"/>
        <v>18</v>
      </c>
      <c r="C31" s="93" t="s">
        <v>50</v>
      </c>
      <c r="D31" s="93" t="s">
        <v>31</v>
      </c>
      <c r="E31" s="94" t="s">
        <v>30</v>
      </c>
      <c r="F31" s="94" t="s">
        <v>128</v>
      </c>
      <c r="G31" s="110" t="s">
        <v>33</v>
      </c>
      <c r="H31" s="26"/>
      <c r="I31" s="110" t="s">
        <v>32</v>
      </c>
      <c r="J31" s="1"/>
    </row>
    <row r="32" spans="1:10" ht="15" customHeight="1" x14ac:dyDescent="0.2">
      <c r="A32" s="84">
        <v>45102</v>
      </c>
      <c r="B32" s="10">
        <f t="shared" si="1"/>
        <v>19</v>
      </c>
      <c r="C32" s="93" t="s">
        <v>51</v>
      </c>
      <c r="D32" s="93" t="s">
        <v>31</v>
      </c>
      <c r="E32" s="93" t="s">
        <v>29</v>
      </c>
      <c r="F32" s="93" t="s">
        <v>128</v>
      </c>
      <c r="G32" s="102" t="s">
        <v>25</v>
      </c>
      <c r="H32" s="9"/>
      <c r="I32" s="102" t="s">
        <v>28</v>
      </c>
      <c r="J32" s="1"/>
    </row>
    <row r="33" spans="1:10" ht="15" customHeight="1" x14ac:dyDescent="0.2">
      <c r="A33" s="84">
        <v>45102</v>
      </c>
      <c r="B33" s="10">
        <f t="shared" si="1"/>
        <v>20</v>
      </c>
      <c r="C33" s="93" t="s">
        <v>52</v>
      </c>
      <c r="D33" s="93" t="s">
        <v>31</v>
      </c>
      <c r="E33" s="96" t="s">
        <v>39</v>
      </c>
      <c r="F33" s="96" t="s">
        <v>128</v>
      </c>
      <c r="G33" s="111" t="s">
        <v>119</v>
      </c>
      <c r="H33" s="27"/>
      <c r="I33" s="111" t="s">
        <v>36</v>
      </c>
      <c r="J33" s="1"/>
    </row>
    <row r="34" spans="1:10" ht="15" customHeight="1" x14ac:dyDescent="0.2">
      <c r="A34" s="84">
        <v>45102</v>
      </c>
      <c r="B34" s="10">
        <f t="shared" si="1"/>
        <v>21</v>
      </c>
      <c r="C34" s="93" t="s">
        <v>12</v>
      </c>
      <c r="D34" s="93" t="s">
        <v>31</v>
      </c>
      <c r="E34" s="119" t="s">
        <v>30</v>
      </c>
      <c r="F34" s="119" t="s">
        <v>128</v>
      </c>
      <c r="G34" s="120" t="s">
        <v>25</v>
      </c>
      <c r="H34" s="121"/>
      <c r="I34" s="120" t="s">
        <v>33</v>
      </c>
      <c r="J34" s="1"/>
    </row>
    <row r="35" spans="1:10" ht="15" customHeight="1" x14ac:dyDescent="0.2">
      <c r="A35" s="122"/>
      <c r="B35" s="123"/>
      <c r="C35" s="123"/>
      <c r="D35" s="123"/>
      <c r="E35" s="123"/>
      <c r="F35" s="123"/>
      <c r="G35" s="123"/>
      <c r="H35" s="123"/>
      <c r="I35" s="123"/>
      <c r="J35" s="1"/>
    </row>
    <row r="36" spans="1:10" s="90" customFormat="1" ht="25" customHeight="1" x14ac:dyDescent="0.2">
      <c r="A36" s="191" t="s">
        <v>289</v>
      </c>
      <c r="B36" s="191"/>
      <c r="C36" s="191"/>
      <c r="D36" s="191"/>
      <c r="E36" s="191"/>
      <c r="F36" s="191"/>
      <c r="G36" s="191"/>
      <c r="H36" s="191"/>
      <c r="I36" s="191"/>
      <c r="J36" s="89"/>
    </row>
    <row r="37" spans="1:10" ht="15" customHeight="1" x14ac:dyDescent="0.2">
      <c r="A37" s="84">
        <v>45108</v>
      </c>
      <c r="B37" s="9">
        <f>B34+1</f>
        <v>22</v>
      </c>
      <c r="C37" s="93" t="s">
        <v>71</v>
      </c>
      <c r="D37" s="93" t="s">
        <v>62</v>
      </c>
      <c r="E37" s="93" t="s">
        <v>29</v>
      </c>
      <c r="F37" s="93" t="s">
        <v>128</v>
      </c>
      <c r="G37" s="102" t="s">
        <v>26</v>
      </c>
      <c r="H37" s="9"/>
      <c r="I37" s="102" t="s">
        <v>27</v>
      </c>
      <c r="J37" s="4"/>
    </row>
    <row r="38" spans="1:10" ht="15" customHeight="1" x14ac:dyDescent="0.2">
      <c r="A38" s="84"/>
      <c r="B38" s="36"/>
      <c r="C38" s="98"/>
      <c r="D38" s="98"/>
      <c r="E38" s="98"/>
      <c r="F38" s="98"/>
      <c r="G38" s="59"/>
      <c r="H38" s="37"/>
      <c r="I38" s="112"/>
      <c r="J38" s="4"/>
    </row>
    <row r="39" spans="1:10" ht="15" customHeight="1" x14ac:dyDescent="0.2">
      <c r="A39" s="84">
        <v>45108</v>
      </c>
      <c r="B39" s="9">
        <f>B37+1</f>
        <v>23</v>
      </c>
      <c r="C39" s="93" t="s">
        <v>71</v>
      </c>
      <c r="D39" s="93" t="s">
        <v>62</v>
      </c>
      <c r="E39" s="93" t="s">
        <v>29</v>
      </c>
      <c r="F39" s="93" t="s">
        <v>128</v>
      </c>
      <c r="G39" s="102" t="s">
        <v>27</v>
      </c>
      <c r="H39" s="9"/>
      <c r="I39" s="102" t="s">
        <v>26</v>
      </c>
      <c r="J39" s="2"/>
    </row>
    <row r="40" spans="1:10" ht="15" customHeight="1" x14ac:dyDescent="0.25">
      <c r="A40" s="70"/>
      <c r="B40" s="13"/>
      <c r="C40" s="97"/>
      <c r="D40" s="97"/>
      <c r="E40" s="97"/>
      <c r="F40" s="97"/>
      <c r="G40" s="70"/>
      <c r="H40" s="70"/>
      <c r="I40" s="70"/>
      <c r="J40" s="2"/>
    </row>
    <row r="41" spans="1:10" ht="15" customHeight="1" x14ac:dyDescent="0.2">
      <c r="A41" s="84">
        <v>45109</v>
      </c>
      <c r="B41" s="9">
        <f>B39+1</f>
        <v>24</v>
      </c>
      <c r="C41" s="93" t="s">
        <v>71</v>
      </c>
      <c r="D41" s="93" t="s">
        <v>62</v>
      </c>
      <c r="E41" s="93" t="s">
        <v>98</v>
      </c>
      <c r="F41" s="93" t="s">
        <v>173</v>
      </c>
      <c r="G41" s="102" t="s">
        <v>27</v>
      </c>
      <c r="H41" s="9"/>
      <c r="I41" s="102" t="s">
        <v>26</v>
      </c>
      <c r="J41" s="2"/>
    </row>
    <row r="42" spans="1:10" ht="15" customHeight="1" x14ac:dyDescent="0.2">
      <c r="A42" s="61"/>
      <c r="B42" s="36"/>
      <c r="C42" s="98"/>
      <c r="D42" s="98"/>
      <c r="E42" s="98"/>
      <c r="F42" s="98"/>
      <c r="G42" s="59"/>
      <c r="H42" s="37"/>
      <c r="I42" s="112"/>
      <c r="J42" s="2"/>
    </row>
    <row r="43" spans="1:10" ht="15" customHeight="1" x14ac:dyDescent="0.2">
      <c r="A43" s="84">
        <v>45109</v>
      </c>
      <c r="B43" s="9">
        <f>B41+1</f>
        <v>25</v>
      </c>
      <c r="C43" s="93" t="s">
        <v>71</v>
      </c>
      <c r="D43" s="93" t="s">
        <v>62</v>
      </c>
      <c r="E43" s="93" t="s">
        <v>98</v>
      </c>
      <c r="F43" s="93" t="s">
        <v>173</v>
      </c>
      <c r="G43" s="102" t="s">
        <v>26</v>
      </c>
      <c r="H43" s="9"/>
      <c r="I43" s="102" t="s">
        <v>27</v>
      </c>
      <c r="J43" s="2"/>
    </row>
    <row r="44" spans="1:10" ht="15" customHeight="1" x14ac:dyDescent="0.2">
      <c r="A44" s="78"/>
      <c r="B44" s="14"/>
      <c r="C44" s="14"/>
      <c r="D44" s="14"/>
      <c r="E44" s="14"/>
      <c r="F44" s="14"/>
      <c r="G44" s="14"/>
      <c r="H44" s="14"/>
      <c r="I44" s="14"/>
      <c r="J44" s="2"/>
    </row>
    <row r="45" spans="1:10" ht="5" customHeight="1" x14ac:dyDescent="0.2">
      <c r="A45" s="78"/>
      <c r="B45" s="14"/>
      <c r="C45" s="14"/>
      <c r="D45" s="14"/>
      <c r="E45" s="14"/>
      <c r="F45" s="14"/>
      <c r="G45" s="14"/>
      <c r="H45" s="14"/>
      <c r="I45" s="14"/>
      <c r="J45" s="2"/>
    </row>
    <row r="46" spans="1:10" ht="15" customHeight="1" x14ac:dyDescent="0.2">
      <c r="A46" s="197" t="s">
        <v>3</v>
      </c>
      <c r="B46" s="200" t="s">
        <v>290</v>
      </c>
      <c r="C46" s="201"/>
      <c r="D46" s="201"/>
      <c r="E46" s="201"/>
      <c r="F46" s="201"/>
      <c r="G46" s="201"/>
      <c r="H46" s="201"/>
      <c r="I46" s="206"/>
      <c r="J46" s="4"/>
    </row>
    <row r="47" spans="1:10" ht="15" customHeight="1" x14ac:dyDescent="0.2">
      <c r="A47" s="198"/>
      <c r="B47" s="202"/>
      <c r="C47" s="203"/>
      <c r="D47" s="203"/>
      <c r="E47" s="203"/>
      <c r="F47" s="203"/>
      <c r="G47" s="203"/>
      <c r="H47" s="203"/>
      <c r="I47" s="207"/>
      <c r="J47" s="2"/>
    </row>
    <row r="48" spans="1:10" ht="15" customHeight="1" x14ac:dyDescent="0.2">
      <c r="A48" s="198"/>
      <c r="B48" s="202"/>
      <c r="C48" s="203"/>
      <c r="D48" s="203"/>
      <c r="E48" s="203"/>
      <c r="F48" s="203"/>
      <c r="G48" s="203"/>
      <c r="H48" s="203"/>
      <c r="I48" s="207"/>
      <c r="J48" s="2"/>
    </row>
    <row r="49" spans="1:10" ht="15" customHeight="1" x14ac:dyDescent="0.2">
      <c r="A49" s="199"/>
      <c r="B49" s="204"/>
      <c r="C49" s="205"/>
      <c r="D49" s="205"/>
      <c r="E49" s="205"/>
      <c r="F49" s="205"/>
      <c r="G49" s="205"/>
      <c r="H49" s="205"/>
      <c r="I49" s="208"/>
      <c r="J49" s="2"/>
    </row>
    <row r="50" spans="1:10" ht="19" customHeight="1" x14ac:dyDescent="0.2">
      <c r="A50" s="122"/>
      <c r="B50" s="123"/>
      <c r="C50" s="123"/>
      <c r="D50" s="123"/>
      <c r="E50" s="123"/>
      <c r="F50" s="123"/>
      <c r="G50" s="123"/>
      <c r="H50" s="123"/>
      <c r="I50" s="123"/>
      <c r="J50" s="2"/>
    </row>
    <row r="51" spans="1:10" ht="21" customHeight="1" x14ac:dyDescent="0.2">
      <c r="A51" s="192" t="s">
        <v>291</v>
      </c>
      <c r="B51" s="192"/>
      <c r="C51" s="192"/>
      <c r="D51" s="192"/>
      <c r="E51" s="192"/>
      <c r="F51" s="192"/>
      <c r="G51" s="192"/>
      <c r="H51" s="192"/>
      <c r="I51" s="192"/>
      <c r="J51" s="2"/>
    </row>
    <row r="52" spans="1:10" ht="15" customHeight="1" x14ac:dyDescent="0.2">
      <c r="A52" s="80">
        <v>45122</v>
      </c>
      <c r="B52" s="62">
        <f>B43+1</f>
        <v>26</v>
      </c>
      <c r="C52" s="104" t="s">
        <v>53</v>
      </c>
      <c r="D52" s="104" t="s">
        <v>13</v>
      </c>
      <c r="E52" s="91" t="s">
        <v>35</v>
      </c>
      <c r="F52" s="91" t="s">
        <v>128</v>
      </c>
      <c r="G52" s="108" t="s">
        <v>33</v>
      </c>
      <c r="H52" s="24"/>
      <c r="I52" s="108" t="s">
        <v>37</v>
      </c>
      <c r="J52" s="4"/>
    </row>
    <row r="53" spans="1:10" ht="15" customHeight="1" x14ac:dyDescent="0.2">
      <c r="A53" s="84">
        <v>45122</v>
      </c>
      <c r="B53" s="10">
        <f t="shared" ref="B53:B60" si="2">B52+1</f>
        <v>27</v>
      </c>
      <c r="C53" s="93" t="s">
        <v>54</v>
      </c>
      <c r="D53" s="93" t="s">
        <v>13</v>
      </c>
      <c r="E53" s="92" t="s">
        <v>34</v>
      </c>
      <c r="F53" s="92" t="s">
        <v>128</v>
      </c>
      <c r="G53" s="109" t="s">
        <v>25</v>
      </c>
      <c r="H53" s="21"/>
      <c r="I53" s="109" t="s">
        <v>32</v>
      </c>
      <c r="J53" s="4"/>
    </row>
    <row r="54" spans="1:10" ht="15" customHeight="1" x14ac:dyDescent="0.2">
      <c r="A54" s="84">
        <v>45122</v>
      </c>
      <c r="B54" s="10">
        <f t="shared" si="2"/>
        <v>28</v>
      </c>
      <c r="C54" s="93" t="s">
        <v>55</v>
      </c>
      <c r="D54" s="93" t="s">
        <v>13</v>
      </c>
      <c r="E54" s="99" t="s">
        <v>38</v>
      </c>
      <c r="F54" s="99" t="s">
        <v>128</v>
      </c>
      <c r="G54" s="113" t="s">
        <v>25</v>
      </c>
      <c r="H54" s="25"/>
      <c r="I54" s="113" t="s">
        <v>32</v>
      </c>
      <c r="J54" s="4"/>
    </row>
    <row r="55" spans="1:10" ht="15" customHeight="1" x14ac:dyDescent="0.2">
      <c r="A55" s="84">
        <v>45122</v>
      </c>
      <c r="B55" s="10">
        <f t="shared" si="2"/>
        <v>29</v>
      </c>
      <c r="C55" s="93" t="s">
        <v>48</v>
      </c>
      <c r="D55" s="93" t="s">
        <v>13</v>
      </c>
      <c r="E55" s="91" t="s">
        <v>35</v>
      </c>
      <c r="F55" s="91" t="s">
        <v>128</v>
      </c>
      <c r="G55" s="108" t="s">
        <v>37</v>
      </c>
      <c r="H55" s="24"/>
      <c r="I55" s="108" t="s">
        <v>36</v>
      </c>
      <c r="J55" s="4"/>
    </row>
    <row r="56" spans="1:10" ht="15" customHeight="1" x14ac:dyDescent="0.2">
      <c r="A56" s="84">
        <v>45122</v>
      </c>
      <c r="B56" s="10">
        <f t="shared" si="2"/>
        <v>30</v>
      </c>
      <c r="C56" s="93" t="s">
        <v>56</v>
      </c>
      <c r="D56" s="93" t="s">
        <v>13</v>
      </c>
      <c r="E56" s="92" t="s">
        <v>34</v>
      </c>
      <c r="F56" s="92" t="s">
        <v>128</v>
      </c>
      <c r="G56" s="109" t="s">
        <v>32</v>
      </c>
      <c r="H56" s="21"/>
      <c r="I56" s="109" t="s">
        <v>25</v>
      </c>
      <c r="J56" s="4"/>
    </row>
    <row r="57" spans="1:10" ht="15" customHeight="1" x14ac:dyDescent="0.2">
      <c r="A57" s="84">
        <v>45122</v>
      </c>
      <c r="B57" s="10">
        <f t="shared" si="2"/>
        <v>31</v>
      </c>
      <c r="C57" s="93" t="s">
        <v>57</v>
      </c>
      <c r="D57" s="93" t="s">
        <v>13</v>
      </c>
      <c r="E57" s="99" t="s">
        <v>38</v>
      </c>
      <c r="F57" s="99" t="s">
        <v>128</v>
      </c>
      <c r="G57" s="113" t="s">
        <v>32</v>
      </c>
      <c r="H57" s="25"/>
      <c r="I57" s="113" t="s">
        <v>33</v>
      </c>
      <c r="J57" s="4"/>
    </row>
    <row r="58" spans="1:10" ht="15" customHeight="1" x14ac:dyDescent="0.2">
      <c r="A58" s="84">
        <v>45122</v>
      </c>
      <c r="B58" s="10">
        <f t="shared" si="2"/>
        <v>32</v>
      </c>
      <c r="C58" s="93" t="s">
        <v>58</v>
      </c>
      <c r="D58" s="93" t="s">
        <v>13</v>
      </c>
      <c r="E58" s="116" t="s">
        <v>35</v>
      </c>
      <c r="F58" s="116" t="s">
        <v>128</v>
      </c>
      <c r="G58" s="117" t="s">
        <v>36</v>
      </c>
      <c r="H58" s="118"/>
      <c r="I58" s="117" t="s">
        <v>33</v>
      </c>
      <c r="J58" s="4"/>
    </row>
    <row r="59" spans="1:10" ht="15" customHeight="1" x14ac:dyDescent="0.2">
      <c r="A59" s="84">
        <v>45122</v>
      </c>
      <c r="B59" s="10">
        <f t="shared" si="2"/>
        <v>33</v>
      </c>
      <c r="C59" s="93" t="s">
        <v>59</v>
      </c>
      <c r="D59" s="93" t="s">
        <v>13</v>
      </c>
      <c r="E59" s="99" t="s">
        <v>38</v>
      </c>
      <c r="F59" s="99" t="s">
        <v>128</v>
      </c>
      <c r="G59" s="113" t="s">
        <v>25</v>
      </c>
      <c r="H59" s="25"/>
      <c r="I59" s="113" t="s">
        <v>319</v>
      </c>
      <c r="J59" s="58"/>
    </row>
    <row r="60" spans="1:10" ht="15" customHeight="1" x14ac:dyDescent="0.2">
      <c r="A60" s="84">
        <v>45122</v>
      </c>
      <c r="B60" s="10">
        <f t="shared" si="2"/>
        <v>34</v>
      </c>
      <c r="C60" s="93" t="s">
        <v>60</v>
      </c>
      <c r="D60" s="93" t="s">
        <v>13</v>
      </c>
      <c r="E60" s="94" t="s">
        <v>30</v>
      </c>
      <c r="F60" s="94" t="s">
        <v>128</v>
      </c>
      <c r="G60" s="110" t="s">
        <v>32</v>
      </c>
      <c r="H60" s="26"/>
      <c r="I60" s="110" t="s">
        <v>33</v>
      </c>
      <c r="J60" s="4"/>
    </row>
    <row r="61" spans="1:10" ht="9" customHeight="1" x14ac:dyDescent="0.2">
      <c r="A61" s="18"/>
      <c r="B61" s="7"/>
      <c r="C61" s="7"/>
      <c r="D61" s="7"/>
      <c r="E61" s="7"/>
      <c r="F61" s="7"/>
      <c r="G61" s="7"/>
      <c r="H61" s="7"/>
      <c r="I61" s="7"/>
      <c r="J61" s="4"/>
    </row>
    <row r="62" spans="1:10" ht="15" customHeight="1" x14ac:dyDescent="0.2">
      <c r="A62" s="84">
        <v>45123</v>
      </c>
      <c r="B62" s="10">
        <f>B60+1</f>
        <v>35</v>
      </c>
      <c r="C62" s="93" t="s">
        <v>53</v>
      </c>
      <c r="D62" s="93" t="s">
        <v>13</v>
      </c>
      <c r="E62" s="91" t="s">
        <v>35</v>
      </c>
      <c r="F62" s="91" t="s">
        <v>128</v>
      </c>
      <c r="G62" s="108" t="s">
        <v>33</v>
      </c>
      <c r="H62" s="24"/>
      <c r="I62" s="108" t="s">
        <v>36</v>
      </c>
      <c r="J62" s="2"/>
    </row>
    <row r="63" spans="1:10" ht="15" customHeight="1" x14ac:dyDescent="0.2">
      <c r="A63" s="84">
        <v>45123</v>
      </c>
      <c r="B63" s="10">
        <f t="shared" ref="B63:B70" si="3">B62+1</f>
        <v>36</v>
      </c>
      <c r="C63" s="93" t="s">
        <v>54</v>
      </c>
      <c r="D63" s="93" t="s">
        <v>13</v>
      </c>
      <c r="E63" s="92" t="s">
        <v>34</v>
      </c>
      <c r="F63" s="92" t="s">
        <v>128</v>
      </c>
      <c r="G63" s="109" t="s">
        <v>33</v>
      </c>
      <c r="H63" s="21"/>
      <c r="I63" s="109" t="s">
        <v>32</v>
      </c>
      <c r="J63" s="2"/>
    </row>
    <row r="64" spans="1:10" ht="15" customHeight="1" x14ac:dyDescent="0.2">
      <c r="A64" s="84">
        <v>45123</v>
      </c>
      <c r="B64" s="10">
        <f t="shared" si="3"/>
        <v>37</v>
      </c>
      <c r="C64" s="93" t="s">
        <v>55</v>
      </c>
      <c r="D64" s="93" t="s">
        <v>13</v>
      </c>
      <c r="E64" s="99" t="s">
        <v>38</v>
      </c>
      <c r="F64" s="99" t="s">
        <v>128</v>
      </c>
      <c r="G64" s="113" t="s">
        <v>32</v>
      </c>
      <c r="H64" s="25"/>
      <c r="I64" s="113" t="s">
        <v>25</v>
      </c>
      <c r="J64" s="2"/>
    </row>
    <row r="65" spans="1:10" ht="15" customHeight="1" x14ac:dyDescent="0.2">
      <c r="A65" s="84">
        <v>45123</v>
      </c>
      <c r="B65" s="10">
        <f t="shared" si="3"/>
        <v>38</v>
      </c>
      <c r="C65" s="93" t="s">
        <v>48</v>
      </c>
      <c r="D65" s="93" t="s">
        <v>13</v>
      </c>
      <c r="E65" s="91" t="s">
        <v>35</v>
      </c>
      <c r="F65" s="91" t="s">
        <v>128</v>
      </c>
      <c r="G65" s="108" t="s">
        <v>36</v>
      </c>
      <c r="H65" s="24"/>
      <c r="I65" s="108" t="s">
        <v>37</v>
      </c>
      <c r="J65" s="2"/>
    </row>
    <row r="66" spans="1:10" ht="15" customHeight="1" x14ac:dyDescent="0.2">
      <c r="A66" s="84">
        <v>45123</v>
      </c>
      <c r="B66" s="10">
        <f t="shared" si="3"/>
        <v>39</v>
      </c>
      <c r="C66" s="93" t="s">
        <v>56</v>
      </c>
      <c r="D66" s="93" t="s">
        <v>13</v>
      </c>
      <c r="E66" s="92" t="s">
        <v>34</v>
      </c>
      <c r="F66" s="92" t="s">
        <v>128</v>
      </c>
      <c r="G66" s="109" t="s">
        <v>32</v>
      </c>
      <c r="H66" s="21"/>
      <c r="I66" s="109" t="s">
        <v>25</v>
      </c>
      <c r="J66" s="2"/>
    </row>
    <row r="67" spans="1:10" ht="15" customHeight="1" x14ac:dyDescent="0.2">
      <c r="A67" s="84">
        <v>45123</v>
      </c>
      <c r="B67" s="10">
        <f t="shared" si="3"/>
        <v>40</v>
      </c>
      <c r="C67" s="93" t="s">
        <v>57</v>
      </c>
      <c r="D67" s="93" t="s">
        <v>13</v>
      </c>
      <c r="E67" s="99" t="s">
        <v>38</v>
      </c>
      <c r="F67" s="99" t="s">
        <v>128</v>
      </c>
      <c r="G67" s="113" t="s">
        <v>25</v>
      </c>
      <c r="H67" s="25"/>
      <c r="I67" s="113" t="s">
        <v>32</v>
      </c>
      <c r="J67" s="2"/>
    </row>
    <row r="68" spans="1:10" ht="15" customHeight="1" x14ac:dyDescent="0.2">
      <c r="A68" s="84">
        <v>45123</v>
      </c>
      <c r="B68" s="10">
        <f t="shared" si="3"/>
        <v>41</v>
      </c>
      <c r="C68" s="93" t="s">
        <v>58</v>
      </c>
      <c r="D68" s="93" t="s">
        <v>13</v>
      </c>
      <c r="E68" s="91" t="s">
        <v>35</v>
      </c>
      <c r="F68" s="91" t="s">
        <v>128</v>
      </c>
      <c r="G68" s="108" t="s">
        <v>37</v>
      </c>
      <c r="H68" s="24"/>
      <c r="I68" s="108" t="s">
        <v>33</v>
      </c>
      <c r="J68" s="2"/>
    </row>
    <row r="69" spans="1:10" ht="15" customHeight="1" x14ac:dyDescent="0.2">
      <c r="A69" s="84">
        <v>45123</v>
      </c>
      <c r="B69" s="10">
        <f t="shared" si="3"/>
        <v>42</v>
      </c>
      <c r="C69" s="93" t="s">
        <v>59</v>
      </c>
      <c r="D69" s="93" t="s">
        <v>13</v>
      </c>
      <c r="E69" s="92" t="s">
        <v>34</v>
      </c>
      <c r="F69" s="92" t="s">
        <v>128</v>
      </c>
      <c r="G69" s="109" t="s">
        <v>25</v>
      </c>
      <c r="H69" s="21"/>
      <c r="I69" s="109" t="s">
        <v>33</v>
      </c>
      <c r="J69" s="2"/>
    </row>
    <row r="70" spans="1:10" ht="15" customHeight="1" x14ac:dyDescent="0.2">
      <c r="A70" s="84">
        <v>45123</v>
      </c>
      <c r="B70" s="10">
        <f t="shared" si="3"/>
        <v>43</v>
      </c>
      <c r="C70" s="93" t="s">
        <v>60</v>
      </c>
      <c r="D70" s="93" t="s">
        <v>13</v>
      </c>
      <c r="E70" s="94" t="s">
        <v>30</v>
      </c>
      <c r="F70" s="94" t="s">
        <v>128</v>
      </c>
      <c r="G70" s="110" t="s">
        <v>32</v>
      </c>
      <c r="H70" s="26"/>
      <c r="I70" s="110" t="s">
        <v>25</v>
      </c>
      <c r="J70" s="2"/>
    </row>
    <row r="71" spans="1:10" ht="5" customHeight="1" x14ac:dyDescent="0.25">
      <c r="A71" s="122"/>
      <c r="B71" s="123"/>
      <c r="C71" s="123"/>
      <c r="D71" s="123"/>
      <c r="J71" s="2"/>
    </row>
    <row r="72" spans="1:10" ht="17" customHeight="1" x14ac:dyDescent="0.2">
      <c r="A72" s="192" t="s">
        <v>278</v>
      </c>
      <c r="B72" s="192"/>
      <c r="C72" s="192"/>
      <c r="D72" s="192"/>
      <c r="E72" s="192"/>
      <c r="F72" s="192"/>
      <c r="G72" s="192"/>
      <c r="H72" s="192"/>
      <c r="I72" s="192"/>
      <c r="J72" s="2"/>
    </row>
    <row r="73" spans="1:10" ht="15" customHeight="1" x14ac:dyDescent="0.2">
      <c r="A73" s="236">
        <v>45129</v>
      </c>
      <c r="B73" s="237">
        <f>B70+1</f>
        <v>44</v>
      </c>
      <c r="C73" s="238" t="s">
        <v>53</v>
      </c>
      <c r="D73" s="238" t="s">
        <v>14</v>
      </c>
      <c r="E73" s="238" t="s">
        <v>29</v>
      </c>
      <c r="F73" s="238" t="s">
        <v>128</v>
      </c>
      <c r="G73" s="239" t="s">
        <v>25</v>
      </c>
      <c r="H73" s="238"/>
      <c r="I73" s="239" t="s">
        <v>32</v>
      </c>
      <c r="J73" s="4"/>
    </row>
    <row r="74" spans="1:10" ht="15" customHeight="1" x14ac:dyDescent="0.2">
      <c r="A74" s="84">
        <v>45129</v>
      </c>
      <c r="B74" s="10">
        <f t="shared" ref="B74:B81" si="4">B73+1</f>
        <v>45</v>
      </c>
      <c r="C74" s="93" t="s">
        <v>54</v>
      </c>
      <c r="D74" s="93" t="s">
        <v>14</v>
      </c>
      <c r="E74" s="96" t="s">
        <v>39</v>
      </c>
      <c r="F74" s="96" t="s">
        <v>128</v>
      </c>
      <c r="G74" s="111" t="s">
        <v>119</v>
      </c>
      <c r="H74" s="27"/>
      <c r="I74" s="111" t="s">
        <v>36</v>
      </c>
      <c r="J74" s="2"/>
    </row>
    <row r="75" spans="1:10" ht="15" customHeight="1" x14ac:dyDescent="0.2">
      <c r="A75" s="84">
        <v>45129</v>
      </c>
      <c r="B75" s="10">
        <f t="shared" si="4"/>
        <v>46</v>
      </c>
      <c r="C75" s="93" t="s">
        <v>55</v>
      </c>
      <c r="D75" s="93" t="s">
        <v>14</v>
      </c>
      <c r="E75" s="96" t="s">
        <v>39</v>
      </c>
      <c r="F75" s="96" t="s">
        <v>128</v>
      </c>
      <c r="G75" s="111" t="s">
        <v>37</v>
      </c>
      <c r="H75" s="27"/>
      <c r="I75" s="111" t="s">
        <v>40</v>
      </c>
      <c r="J75" s="2"/>
    </row>
    <row r="76" spans="1:10" ht="15" customHeight="1" x14ac:dyDescent="0.2">
      <c r="A76" s="84">
        <v>45129</v>
      </c>
      <c r="B76" s="10">
        <f t="shared" si="4"/>
        <v>47</v>
      </c>
      <c r="C76" s="93" t="s">
        <v>48</v>
      </c>
      <c r="D76" s="93" t="s">
        <v>14</v>
      </c>
      <c r="E76" s="93" t="s">
        <v>29</v>
      </c>
      <c r="F76" s="93" t="s">
        <v>128</v>
      </c>
      <c r="G76" s="102" t="s">
        <v>41</v>
      </c>
      <c r="H76" s="9"/>
      <c r="I76" s="102" t="s">
        <v>25</v>
      </c>
      <c r="J76" s="2"/>
    </row>
    <row r="77" spans="1:10" ht="15" customHeight="1" x14ac:dyDescent="0.2">
      <c r="A77" s="84">
        <v>45129</v>
      </c>
      <c r="B77" s="10">
        <f t="shared" si="4"/>
        <v>48</v>
      </c>
      <c r="C77" s="93" t="s">
        <v>56</v>
      </c>
      <c r="D77" s="93" t="s">
        <v>14</v>
      </c>
      <c r="E77" s="100" t="s">
        <v>42</v>
      </c>
      <c r="F77" s="100" t="s">
        <v>173</v>
      </c>
      <c r="G77" s="114" t="s">
        <v>25</v>
      </c>
      <c r="H77" s="28"/>
      <c r="I77" s="114" t="s">
        <v>43</v>
      </c>
      <c r="J77" s="2"/>
    </row>
    <row r="78" spans="1:10" ht="15" customHeight="1" x14ac:dyDescent="0.2">
      <c r="A78" s="84">
        <v>45129</v>
      </c>
      <c r="B78" s="10">
        <f t="shared" si="4"/>
        <v>49</v>
      </c>
      <c r="C78" s="93" t="s">
        <v>57</v>
      </c>
      <c r="D78" s="93" t="s">
        <v>14</v>
      </c>
      <c r="E78" s="96" t="s">
        <v>39</v>
      </c>
      <c r="F78" s="96" t="s">
        <v>128</v>
      </c>
      <c r="G78" s="111" t="s">
        <v>37</v>
      </c>
      <c r="H78" s="27"/>
      <c r="I78" s="111" t="s">
        <v>119</v>
      </c>
      <c r="J78" s="2"/>
    </row>
    <row r="79" spans="1:10" ht="15" customHeight="1" x14ac:dyDescent="0.2">
      <c r="A79" s="84">
        <v>45129</v>
      </c>
      <c r="B79" s="10">
        <f t="shared" si="4"/>
        <v>50</v>
      </c>
      <c r="C79" s="93" t="s">
        <v>58</v>
      </c>
      <c r="D79" s="93" t="s">
        <v>14</v>
      </c>
      <c r="E79" s="96" t="s">
        <v>39</v>
      </c>
      <c r="F79" s="96" t="s">
        <v>128</v>
      </c>
      <c r="G79" s="111" t="s">
        <v>36</v>
      </c>
      <c r="H79" s="27"/>
      <c r="I79" s="111" t="s">
        <v>40</v>
      </c>
      <c r="J79" s="2"/>
    </row>
    <row r="80" spans="1:10" ht="15" customHeight="1" x14ac:dyDescent="0.2">
      <c r="A80" s="84">
        <v>45129</v>
      </c>
      <c r="B80" s="10">
        <f t="shared" si="4"/>
        <v>51</v>
      </c>
      <c r="C80" s="93" t="s">
        <v>59</v>
      </c>
      <c r="D80" s="93" t="s">
        <v>14</v>
      </c>
      <c r="E80" s="93" t="s">
        <v>29</v>
      </c>
      <c r="F80" s="93" t="s">
        <v>173</v>
      </c>
      <c r="G80" s="102" t="s">
        <v>32</v>
      </c>
      <c r="H80" s="9"/>
      <c r="I80" s="102" t="s">
        <v>41</v>
      </c>
      <c r="J80" s="2"/>
    </row>
    <row r="81" spans="1:10" ht="15" customHeight="1" x14ac:dyDescent="0.2">
      <c r="A81" s="84">
        <v>45129</v>
      </c>
      <c r="B81" s="10">
        <f t="shared" si="4"/>
        <v>52</v>
      </c>
      <c r="C81" s="93" t="s">
        <v>60</v>
      </c>
      <c r="D81" s="93" t="s">
        <v>14</v>
      </c>
      <c r="E81" s="100" t="s">
        <v>42</v>
      </c>
      <c r="F81" s="100" t="s">
        <v>173</v>
      </c>
      <c r="G81" s="114" t="s">
        <v>43</v>
      </c>
      <c r="H81" s="28"/>
      <c r="I81" s="114" t="s">
        <v>25</v>
      </c>
      <c r="J81" s="2"/>
    </row>
    <row r="82" spans="1:10" ht="8" customHeight="1" x14ac:dyDescent="0.25">
      <c r="A82" s="18"/>
      <c r="B82" s="7"/>
      <c r="C82" s="7"/>
      <c r="D82" s="7"/>
      <c r="E82" s="7"/>
      <c r="F82" s="7"/>
      <c r="J82" s="2"/>
    </row>
    <row r="83" spans="1:10" ht="15" customHeight="1" x14ac:dyDescent="0.2">
      <c r="A83" s="84">
        <v>45130</v>
      </c>
      <c r="B83" s="10">
        <f>B81+1</f>
        <v>53</v>
      </c>
      <c r="C83" s="93" t="s">
        <v>54</v>
      </c>
      <c r="D83" s="93" t="s">
        <v>14</v>
      </c>
      <c r="E83" s="93" t="s">
        <v>98</v>
      </c>
      <c r="F83" s="93" t="s">
        <v>128</v>
      </c>
      <c r="G83" s="102" t="s">
        <v>32</v>
      </c>
      <c r="H83" s="9"/>
      <c r="I83" s="102" t="s">
        <v>41</v>
      </c>
      <c r="J83" s="2"/>
    </row>
    <row r="84" spans="1:10" ht="15" customHeight="1" x14ac:dyDescent="0.2">
      <c r="A84" s="84">
        <v>45130</v>
      </c>
      <c r="B84" s="10">
        <f>B83+1</f>
        <v>54</v>
      </c>
      <c r="C84" s="93" t="s">
        <v>55</v>
      </c>
      <c r="D84" s="93" t="s">
        <v>14</v>
      </c>
      <c r="E84" s="96" t="s">
        <v>39</v>
      </c>
      <c r="F84" s="96" t="s">
        <v>128</v>
      </c>
      <c r="G84" s="111" t="s">
        <v>40</v>
      </c>
      <c r="H84" s="27"/>
      <c r="I84" s="111" t="s">
        <v>119</v>
      </c>
      <c r="J84" s="2"/>
    </row>
    <row r="85" spans="1:10" ht="15" customHeight="1" x14ac:dyDescent="0.2">
      <c r="A85" s="84">
        <v>45130</v>
      </c>
      <c r="B85" s="10">
        <v>56</v>
      </c>
      <c r="C85" s="93" t="s">
        <v>48</v>
      </c>
      <c r="D85" s="93" t="s">
        <v>14</v>
      </c>
      <c r="E85" s="93" t="s">
        <v>98</v>
      </c>
      <c r="F85" s="93" t="s">
        <v>173</v>
      </c>
      <c r="G85" s="102" t="s">
        <v>41</v>
      </c>
      <c r="H85" s="9"/>
      <c r="I85" s="102" t="s">
        <v>25</v>
      </c>
      <c r="J85" s="2"/>
    </row>
    <row r="86" spans="1:10" ht="15" customHeight="1" x14ac:dyDescent="0.2">
      <c r="A86" s="84">
        <v>45130</v>
      </c>
      <c r="B86" s="10">
        <f t="shared" ref="B86:B88" si="5">B85+1</f>
        <v>57</v>
      </c>
      <c r="C86" s="93" t="s">
        <v>56</v>
      </c>
      <c r="D86" s="93" t="s">
        <v>14</v>
      </c>
      <c r="E86" s="96" t="s">
        <v>39</v>
      </c>
      <c r="F86" s="96" t="s">
        <v>128</v>
      </c>
      <c r="G86" s="111" t="s">
        <v>40</v>
      </c>
      <c r="H86" s="27"/>
      <c r="I86" s="111" t="s">
        <v>36</v>
      </c>
      <c r="J86" s="2"/>
    </row>
    <row r="87" spans="1:10" ht="15" customHeight="1" x14ac:dyDescent="0.2">
      <c r="A87" s="84">
        <v>45130</v>
      </c>
      <c r="B87" s="10">
        <f t="shared" si="5"/>
        <v>58</v>
      </c>
      <c r="C87" s="93" t="s">
        <v>57</v>
      </c>
      <c r="D87" s="93" t="s">
        <v>14</v>
      </c>
      <c r="E87" s="96" t="s">
        <v>39</v>
      </c>
      <c r="F87" s="96" t="s">
        <v>128</v>
      </c>
      <c r="G87" s="111" t="s">
        <v>119</v>
      </c>
      <c r="H87" s="27"/>
      <c r="I87" s="111" t="s">
        <v>37</v>
      </c>
      <c r="J87" s="2"/>
    </row>
    <row r="88" spans="1:10" ht="15" customHeight="1" x14ac:dyDescent="0.2">
      <c r="A88" s="84">
        <v>45130</v>
      </c>
      <c r="B88" s="10">
        <f t="shared" si="5"/>
        <v>59</v>
      </c>
      <c r="C88" s="93" t="s">
        <v>58</v>
      </c>
      <c r="D88" s="93" t="s">
        <v>14</v>
      </c>
      <c r="E88" s="93" t="s">
        <v>29</v>
      </c>
      <c r="F88" s="93" t="s">
        <v>128</v>
      </c>
      <c r="G88" s="102" t="s">
        <v>32</v>
      </c>
      <c r="H88" s="9"/>
      <c r="I88" s="102" t="s">
        <v>25</v>
      </c>
      <c r="J88" s="2"/>
    </row>
    <row r="89" spans="1:10" ht="9" customHeight="1" x14ac:dyDescent="0.2">
      <c r="A89" s="78"/>
      <c r="B89" s="14"/>
      <c r="C89" s="14"/>
      <c r="D89" s="14"/>
      <c r="E89" s="14"/>
      <c r="F89" s="14"/>
      <c r="G89" s="14"/>
      <c r="H89" s="14"/>
      <c r="I89" s="14"/>
      <c r="J89" s="2"/>
    </row>
    <row r="90" spans="1:10" ht="8" customHeight="1" x14ac:dyDescent="0.2">
      <c r="A90" s="78"/>
      <c r="B90" s="14"/>
      <c r="C90" s="14"/>
      <c r="D90" s="14"/>
      <c r="E90" s="14"/>
      <c r="F90" s="14"/>
      <c r="G90" s="14"/>
      <c r="H90" s="14"/>
      <c r="I90" s="14"/>
      <c r="J90" s="2"/>
    </row>
    <row r="91" spans="1:10" ht="23" customHeight="1" x14ac:dyDescent="0.2">
      <c r="A91" s="61" t="s">
        <v>2</v>
      </c>
      <c r="B91" s="194" t="s">
        <v>292</v>
      </c>
      <c r="C91" s="195"/>
      <c r="D91" s="195"/>
      <c r="E91" s="195"/>
      <c r="F91" s="195"/>
      <c r="G91" s="195"/>
      <c r="H91" s="195"/>
      <c r="I91" s="196"/>
      <c r="J91" s="4"/>
    </row>
    <row r="92" spans="1:10" ht="10" customHeight="1" x14ac:dyDescent="0.2">
      <c r="A92" s="78"/>
      <c r="B92" s="12"/>
      <c r="C92" s="14"/>
      <c r="D92" s="14"/>
      <c r="E92" s="14"/>
      <c r="F92" s="14"/>
      <c r="G92" s="14"/>
      <c r="H92" s="14"/>
      <c r="I92" s="14"/>
      <c r="J92" s="1"/>
    </row>
    <row r="93" spans="1:10" ht="18" customHeight="1" x14ac:dyDescent="0.2">
      <c r="A93" s="192" t="s">
        <v>282</v>
      </c>
      <c r="B93" s="192"/>
      <c r="C93" s="192"/>
      <c r="D93" s="192"/>
      <c r="E93" s="192"/>
      <c r="F93" s="192"/>
      <c r="G93" s="192"/>
      <c r="H93" s="192"/>
      <c r="I93" s="192"/>
      <c r="J93" s="1"/>
    </row>
    <row r="94" spans="1:10" ht="15" customHeight="1" x14ac:dyDescent="0.2">
      <c r="A94" s="87">
        <v>45143</v>
      </c>
      <c r="B94" s="10">
        <f>B88+1</f>
        <v>60</v>
      </c>
      <c r="C94" s="93" t="s">
        <v>136</v>
      </c>
      <c r="D94" s="23" t="s">
        <v>63</v>
      </c>
      <c r="E94" s="92" t="s">
        <v>100</v>
      </c>
      <c r="F94" s="92" t="s">
        <v>177</v>
      </c>
      <c r="G94" s="109" t="s">
        <v>43</v>
      </c>
      <c r="H94" s="21"/>
      <c r="I94" s="109" t="s">
        <v>33</v>
      </c>
      <c r="J94" s="2"/>
    </row>
    <row r="95" spans="1:10" ht="15" customHeight="1" x14ac:dyDescent="0.2">
      <c r="A95" s="87">
        <v>45143</v>
      </c>
      <c r="B95" s="10">
        <f t="shared" ref="B95:B99" si="6">B94+1</f>
        <v>61</v>
      </c>
      <c r="C95" s="93" t="s">
        <v>297</v>
      </c>
      <c r="D95" s="23" t="s">
        <v>63</v>
      </c>
      <c r="E95" s="93" t="s">
        <v>98</v>
      </c>
      <c r="F95" s="93" t="s">
        <v>177</v>
      </c>
      <c r="G95" s="102" t="s">
        <v>43</v>
      </c>
      <c r="H95" s="9"/>
      <c r="I95" s="102" t="s">
        <v>32</v>
      </c>
      <c r="J95" s="2"/>
    </row>
    <row r="96" spans="1:10" ht="15" customHeight="1" x14ac:dyDescent="0.2">
      <c r="A96" s="87">
        <v>45143</v>
      </c>
      <c r="B96" s="10">
        <f t="shared" si="6"/>
        <v>62</v>
      </c>
      <c r="C96" s="93" t="s">
        <v>9</v>
      </c>
      <c r="D96" s="23" t="s">
        <v>63</v>
      </c>
      <c r="E96" s="94" t="s">
        <v>327</v>
      </c>
      <c r="F96" s="94" t="s">
        <v>177</v>
      </c>
      <c r="G96" s="110" t="s">
        <v>328</v>
      </c>
      <c r="H96" s="110"/>
      <c r="I96" s="110" t="s">
        <v>328</v>
      </c>
      <c r="J96" s="4"/>
    </row>
    <row r="97" spans="1:10" ht="15" customHeight="1" x14ac:dyDescent="0.2">
      <c r="A97" s="87">
        <v>45143</v>
      </c>
      <c r="B97" s="10">
        <f t="shared" si="6"/>
        <v>63</v>
      </c>
      <c r="C97" s="93" t="s">
        <v>298</v>
      </c>
      <c r="D97" s="23" t="s">
        <v>63</v>
      </c>
      <c r="E97" s="92" t="s">
        <v>100</v>
      </c>
      <c r="F97" s="92" t="s">
        <v>177</v>
      </c>
      <c r="G97" s="109" t="s">
        <v>43</v>
      </c>
      <c r="H97" s="21"/>
      <c r="I97" s="109" t="s">
        <v>33</v>
      </c>
      <c r="J97" s="228"/>
    </row>
    <row r="98" spans="1:10" ht="15" customHeight="1" x14ac:dyDescent="0.2">
      <c r="A98" s="87">
        <v>45143</v>
      </c>
      <c r="B98" s="10">
        <f t="shared" si="6"/>
        <v>64</v>
      </c>
      <c r="C98" s="93" t="s">
        <v>69</v>
      </c>
      <c r="D98" s="23" t="s">
        <v>63</v>
      </c>
      <c r="E98" s="93" t="s">
        <v>98</v>
      </c>
      <c r="F98" s="93" t="s">
        <v>177</v>
      </c>
      <c r="G98" s="102" t="s">
        <v>43</v>
      </c>
      <c r="H98" s="9"/>
      <c r="I98" s="102" t="s">
        <v>32</v>
      </c>
      <c r="J98" s="228"/>
    </row>
    <row r="99" spans="1:10" ht="15" customHeight="1" x14ac:dyDescent="0.2">
      <c r="A99" s="87">
        <v>45143</v>
      </c>
      <c r="B99" s="10">
        <f t="shared" si="6"/>
        <v>65</v>
      </c>
      <c r="C99" s="93" t="s">
        <v>299</v>
      </c>
      <c r="D99" s="23" t="s">
        <v>63</v>
      </c>
      <c r="E99" s="94" t="s">
        <v>327</v>
      </c>
      <c r="F99" s="94" t="s">
        <v>177</v>
      </c>
      <c r="G99" s="110" t="s">
        <v>328</v>
      </c>
      <c r="H99" s="110"/>
      <c r="I99" s="110" t="s">
        <v>328</v>
      </c>
      <c r="J99" s="228"/>
    </row>
    <row r="100" spans="1:10" ht="9" customHeight="1" x14ac:dyDescent="0.2">
      <c r="A100" s="82"/>
      <c r="B100" s="2"/>
      <c r="C100" s="4"/>
      <c r="D100" s="22"/>
      <c r="E100" s="4"/>
      <c r="F100" s="4"/>
      <c r="G100" s="88"/>
      <c r="H100" s="2"/>
      <c r="I100" s="88"/>
      <c r="J100" s="229"/>
    </row>
    <row r="101" spans="1:10" ht="15" customHeight="1" x14ac:dyDescent="0.2">
      <c r="A101" s="87">
        <v>45144</v>
      </c>
      <c r="B101" s="10">
        <f>B99+1</f>
        <v>66</v>
      </c>
      <c r="C101" s="93" t="s">
        <v>329</v>
      </c>
      <c r="D101" s="23" t="s">
        <v>63</v>
      </c>
      <c r="E101" s="92" t="s">
        <v>100</v>
      </c>
      <c r="F101" s="92" t="s">
        <v>177</v>
      </c>
      <c r="G101" s="109" t="s">
        <v>43</v>
      </c>
      <c r="H101" s="21"/>
      <c r="I101" s="109" t="s">
        <v>33</v>
      </c>
      <c r="J101" s="229"/>
    </row>
    <row r="102" spans="1:10" ht="15" customHeight="1" x14ac:dyDescent="0.2">
      <c r="A102" s="87">
        <v>45144</v>
      </c>
      <c r="B102" s="33" t="s">
        <v>114</v>
      </c>
      <c r="C102" s="34" t="s">
        <v>46</v>
      </c>
      <c r="D102" s="107" t="s">
        <v>63</v>
      </c>
      <c r="E102" s="34" t="s">
        <v>72</v>
      </c>
      <c r="F102" s="34" t="s">
        <v>115</v>
      </c>
      <c r="G102" s="103" t="s">
        <v>73</v>
      </c>
      <c r="H102" s="103"/>
      <c r="I102" s="103" t="s">
        <v>74</v>
      </c>
      <c r="J102" s="229"/>
    </row>
    <row r="103" spans="1:10" ht="15" customHeight="1" x14ac:dyDescent="0.2">
      <c r="A103" s="87">
        <v>45144</v>
      </c>
      <c r="B103" s="33" t="s">
        <v>114</v>
      </c>
      <c r="C103" s="34" t="s">
        <v>47</v>
      </c>
      <c r="D103" s="107" t="s">
        <v>63</v>
      </c>
      <c r="E103" s="34" t="s">
        <v>151</v>
      </c>
      <c r="F103" s="34" t="s">
        <v>115</v>
      </c>
      <c r="G103" s="103" t="s">
        <v>199</v>
      </c>
      <c r="H103" s="103"/>
      <c r="I103" s="103" t="s">
        <v>233</v>
      </c>
      <c r="J103" s="2"/>
    </row>
    <row r="104" spans="1:10" ht="15" customHeight="1" x14ac:dyDescent="0.2">
      <c r="A104" s="87">
        <v>45144</v>
      </c>
      <c r="B104" s="10">
        <f>B101+1</f>
        <v>67</v>
      </c>
      <c r="C104" s="93" t="s">
        <v>48</v>
      </c>
      <c r="D104" s="23" t="s">
        <v>63</v>
      </c>
      <c r="E104" s="92" t="s">
        <v>100</v>
      </c>
      <c r="F104" s="92" t="s">
        <v>177</v>
      </c>
      <c r="G104" s="109" t="s">
        <v>43</v>
      </c>
      <c r="H104" s="21"/>
      <c r="I104" s="109" t="s">
        <v>33</v>
      </c>
      <c r="J104" s="2"/>
    </row>
    <row r="105" spans="1:10" ht="15" customHeight="1" x14ac:dyDescent="0.2">
      <c r="A105" s="87">
        <v>45144</v>
      </c>
      <c r="B105" s="33" t="s">
        <v>114</v>
      </c>
      <c r="C105" s="34" t="s">
        <v>49</v>
      </c>
      <c r="D105" s="107" t="s">
        <v>63</v>
      </c>
      <c r="E105" s="34" t="s">
        <v>72</v>
      </c>
      <c r="F105" s="34" t="s">
        <v>115</v>
      </c>
      <c r="G105" s="103" t="s">
        <v>73</v>
      </c>
      <c r="H105" s="103"/>
      <c r="I105" s="103" t="s">
        <v>74</v>
      </c>
      <c r="J105" s="2"/>
    </row>
    <row r="106" spans="1:10" ht="15" customHeight="1" x14ac:dyDescent="0.2">
      <c r="A106" s="87">
        <v>45144</v>
      </c>
      <c r="B106" s="33" t="s">
        <v>114</v>
      </c>
      <c r="C106" s="34" t="s">
        <v>15</v>
      </c>
      <c r="D106" s="107" t="s">
        <v>63</v>
      </c>
      <c r="E106" s="34" t="s">
        <v>151</v>
      </c>
      <c r="F106" s="34" t="s">
        <v>115</v>
      </c>
      <c r="G106" s="103" t="s">
        <v>199</v>
      </c>
      <c r="H106" s="103"/>
      <c r="I106" s="103" t="s">
        <v>233</v>
      </c>
      <c r="J106" s="4"/>
    </row>
    <row r="107" spans="1:10" ht="17" customHeight="1" x14ac:dyDescent="0.2">
      <c r="A107" s="78"/>
      <c r="B107" s="12"/>
      <c r="C107" s="14"/>
      <c r="D107" s="14"/>
      <c r="E107" s="14"/>
      <c r="F107" s="14"/>
      <c r="G107" s="14"/>
      <c r="H107" s="14"/>
      <c r="I107" s="14"/>
      <c r="J107" s="2"/>
    </row>
    <row r="108" spans="1:10" ht="15" customHeight="1" x14ac:dyDescent="0.2">
      <c r="A108" s="86">
        <v>45143</v>
      </c>
      <c r="B108" s="10">
        <v>73</v>
      </c>
      <c r="C108" s="93" t="s">
        <v>4</v>
      </c>
      <c r="D108" s="23" t="s">
        <v>31</v>
      </c>
      <c r="E108" s="91" t="s">
        <v>35</v>
      </c>
      <c r="F108" s="91" t="s">
        <v>128</v>
      </c>
      <c r="G108" s="108" t="s">
        <v>36</v>
      </c>
      <c r="H108" s="24"/>
      <c r="I108" s="108" t="s">
        <v>37</v>
      </c>
      <c r="J108" s="4"/>
    </row>
    <row r="109" spans="1:10" ht="15" customHeight="1" x14ac:dyDescent="0.2">
      <c r="A109" s="86">
        <v>45143</v>
      </c>
      <c r="B109" s="10">
        <f t="shared" ref="B109:B116" si="7">B108+1</f>
        <v>74</v>
      </c>
      <c r="C109" s="93" t="s">
        <v>5</v>
      </c>
      <c r="D109" s="23" t="s">
        <v>31</v>
      </c>
      <c r="E109" s="96" t="s">
        <v>39</v>
      </c>
      <c r="F109" s="96" t="s">
        <v>128</v>
      </c>
      <c r="G109" s="111" t="s">
        <v>37</v>
      </c>
      <c r="H109" s="27"/>
      <c r="I109" s="111" t="s">
        <v>119</v>
      </c>
      <c r="J109" s="4"/>
    </row>
    <row r="110" spans="1:10" ht="15" customHeight="1" x14ac:dyDescent="0.2">
      <c r="A110" s="86">
        <v>45143</v>
      </c>
      <c r="B110" s="10">
        <f t="shared" si="7"/>
        <v>75</v>
      </c>
      <c r="C110" s="93" t="s">
        <v>6</v>
      </c>
      <c r="D110" s="23" t="s">
        <v>31</v>
      </c>
      <c r="E110" s="96" t="s">
        <v>39</v>
      </c>
      <c r="F110" s="96" t="s">
        <v>128</v>
      </c>
      <c r="G110" s="111" t="s">
        <v>36</v>
      </c>
      <c r="H110" s="27"/>
      <c r="I110" s="111" t="s">
        <v>300</v>
      </c>
      <c r="J110" s="4"/>
    </row>
    <row r="111" spans="1:10" ht="15" customHeight="1" x14ac:dyDescent="0.2">
      <c r="A111" s="86">
        <v>45143</v>
      </c>
      <c r="B111" s="10">
        <f t="shared" si="7"/>
        <v>76</v>
      </c>
      <c r="C111" s="93" t="s">
        <v>70</v>
      </c>
      <c r="D111" s="23" t="s">
        <v>31</v>
      </c>
      <c r="E111" s="91" t="s">
        <v>35</v>
      </c>
      <c r="F111" s="91" t="s">
        <v>128</v>
      </c>
      <c r="G111" s="108" t="s">
        <v>37</v>
      </c>
      <c r="H111" s="24"/>
      <c r="I111" s="108" t="s">
        <v>33</v>
      </c>
      <c r="J111" s="4"/>
    </row>
    <row r="112" spans="1:10" ht="15" customHeight="1" x14ac:dyDescent="0.2">
      <c r="A112" s="86">
        <v>45143</v>
      </c>
      <c r="B112" s="10">
        <f t="shared" si="7"/>
        <v>77</v>
      </c>
      <c r="C112" s="93" t="s">
        <v>7</v>
      </c>
      <c r="D112" s="23" t="s">
        <v>31</v>
      </c>
      <c r="E112" s="92" t="s">
        <v>34</v>
      </c>
      <c r="F112" s="92" t="s">
        <v>128</v>
      </c>
      <c r="G112" s="109" t="s">
        <v>33</v>
      </c>
      <c r="H112" s="21"/>
      <c r="I112" s="109" t="s">
        <v>25</v>
      </c>
      <c r="J112" s="4"/>
    </row>
    <row r="113" spans="1:10" ht="15" customHeight="1" x14ac:dyDescent="0.2">
      <c r="A113" s="86">
        <v>45143</v>
      </c>
      <c r="B113" s="10">
        <f t="shared" si="7"/>
        <v>78</v>
      </c>
      <c r="C113" s="93" t="s">
        <v>8</v>
      </c>
      <c r="D113" s="23" t="s">
        <v>31</v>
      </c>
      <c r="E113" s="96" t="s">
        <v>39</v>
      </c>
      <c r="F113" s="96" t="s">
        <v>128</v>
      </c>
      <c r="G113" s="111" t="s">
        <v>119</v>
      </c>
      <c r="H113" s="27"/>
      <c r="I113" s="111" t="s">
        <v>36</v>
      </c>
      <c r="J113" s="4"/>
    </row>
    <row r="114" spans="1:10" ht="15" customHeight="1" x14ac:dyDescent="0.2">
      <c r="A114" s="86">
        <v>45143</v>
      </c>
      <c r="B114" s="10">
        <f t="shared" si="7"/>
        <v>79</v>
      </c>
      <c r="C114" s="93" t="s">
        <v>9</v>
      </c>
      <c r="D114" s="23" t="s">
        <v>31</v>
      </c>
      <c r="E114" s="91" t="s">
        <v>35</v>
      </c>
      <c r="F114" s="91" t="s">
        <v>128</v>
      </c>
      <c r="G114" s="108" t="s">
        <v>33</v>
      </c>
      <c r="H114" s="24"/>
      <c r="I114" s="108" t="s">
        <v>36</v>
      </c>
      <c r="J114" s="4"/>
    </row>
    <row r="115" spans="1:10" ht="15" customHeight="1" x14ac:dyDescent="0.2">
      <c r="A115" s="86">
        <v>45143</v>
      </c>
      <c r="B115" s="10">
        <f t="shared" si="7"/>
        <v>80</v>
      </c>
      <c r="C115" s="93" t="s">
        <v>10</v>
      </c>
      <c r="D115" s="23" t="s">
        <v>31</v>
      </c>
      <c r="E115" s="96" t="s">
        <v>39</v>
      </c>
      <c r="F115" s="96" t="s">
        <v>128</v>
      </c>
      <c r="G115" s="111" t="s">
        <v>300</v>
      </c>
      <c r="H115" s="27"/>
      <c r="I115" s="111" t="s">
        <v>37</v>
      </c>
      <c r="J115" s="4"/>
    </row>
    <row r="116" spans="1:10" ht="15" customHeight="1" x14ac:dyDescent="0.2">
      <c r="A116" s="86">
        <v>45143</v>
      </c>
      <c r="B116" s="10">
        <f t="shared" si="7"/>
        <v>81</v>
      </c>
      <c r="C116" s="93" t="s">
        <v>11</v>
      </c>
      <c r="D116" s="23" t="s">
        <v>31</v>
      </c>
      <c r="E116" s="92" t="s">
        <v>34</v>
      </c>
      <c r="F116" s="92" t="s">
        <v>128</v>
      </c>
      <c r="G116" s="109" t="s">
        <v>25</v>
      </c>
      <c r="H116" s="21"/>
      <c r="I116" s="109" t="s">
        <v>33</v>
      </c>
    </row>
    <row r="117" spans="1:10" ht="8" customHeight="1" x14ac:dyDescent="0.2">
      <c r="A117" s="83"/>
      <c r="B117" s="7"/>
      <c r="C117" s="4"/>
      <c r="D117" s="7"/>
      <c r="E117" s="7"/>
      <c r="F117" s="7"/>
      <c r="G117" s="7"/>
      <c r="H117" s="7"/>
      <c r="I117" s="7"/>
      <c r="J117" s="2"/>
    </row>
    <row r="118" spans="1:10" ht="15" customHeight="1" x14ac:dyDescent="0.2">
      <c r="A118" s="86">
        <v>45144</v>
      </c>
      <c r="B118" s="10">
        <f>B116+1</f>
        <v>82</v>
      </c>
      <c r="C118" s="93" t="s">
        <v>4</v>
      </c>
      <c r="D118" s="23" t="s">
        <v>31</v>
      </c>
      <c r="E118" s="99" t="s">
        <v>38</v>
      </c>
      <c r="F118" s="99" t="s">
        <v>128</v>
      </c>
      <c r="G118" s="113" t="s">
        <v>33</v>
      </c>
      <c r="H118" s="25"/>
      <c r="I118" s="113" t="s">
        <v>25</v>
      </c>
      <c r="J118" s="2"/>
    </row>
    <row r="119" spans="1:10" ht="15" customHeight="1" x14ac:dyDescent="0.2">
      <c r="A119" s="86">
        <v>45144</v>
      </c>
      <c r="B119" s="10">
        <f>B118+1</f>
        <v>83</v>
      </c>
      <c r="C119" s="93" t="s">
        <v>106</v>
      </c>
      <c r="D119" s="23" t="s">
        <v>31</v>
      </c>
      <c r="E119" s="93" t="s">
        <v>29</v>
      </c>
      <c r="F119" s="93" t="s">
        <v>128</v>
      </c>
      <c r="G119" s="102" t="s">
        <v>25</v>
      </c>
      <c r="H119" s="9"/>
      <c r="I119" s="102" t="s">
        <v>28</v>
      </c>
      <c r="J119" s="2"/>
    </row>
    <row r="120" spans="1:10" ht="15" customHeight="1" x14ac:dyDescent="0.2">
      <c r="A120" s="86">
        <v>45144</v>
      </c>
      <c r="B120" s="10">
        <f>B119+1</f>
        <v>84</v>
      </c>
      <c r="C120" s="93" t="s">
        <v>105</v>
      </c>
      <c r="D120" s="23" t="s">
        <v>31</v>
      </c>
      <c r="E120" s="101" t="s">
        <v>103</v>
      </c>
      <c r="F120" s="152" t="s">
        <v>173</v>
      </c>
      <c r="G120" s="115" t="s">
        <v>33</v>
      </c>
      <c r="H120" s="54"/>
      <c r="I120" s="115" t="s">
        <v>104</v>
      </c>
      <c r="J120" s="2"/>
    </row>
    <row r="121" spans="1:10" ht="15" customHeight="1" x14ac:dyDescent="0.2">
      <c r="A121" s="86">
        <v>45144</v>
      </c>
      <c r="B121" s="10">
        <f>B120+1</f>
        <v>85</v>
      </c>
      <c r="C121" s="93" t="s">
        <v>70</v>
      </c>
      <c r="D121" s="23" t="s">
        <v>31</v>
      </c>
      <c r="E121" s="99" t="s">
        <v>38</v>
      </c>
      <c r="F121" s="99" t="s">
        <v>128</v>
      </c>
      <c r="G121" s="113" t="s">
        <v>25</v>
      </c>
      <c r="H121" s="25"/>
      <c r="I121" s="113" t="s">
        <v>33</v>
      </c>
      <c r="J121" s="2"/>
    </row>
    <row r="122" spans="1:10" ht="15" customHeight="1" x14ac:dyDescent="0.2">
      <c r="A122" s="86">
        <v>45144</v>
      </c>
      <c r="B122" s="10">
        <f>B121+1</f>
        <v>86</v>
      </c>
      <c r="C122" s="93" t="s">
        <v>136</v>
      </c>
      <c r="D122" s="23" t="s">
        <v>31</v>
      </c>
      <c r="E122" s="93" t="s">
        <v>98</v>
      </c>
      <c r="F122" s="93" t="s">
        <v>173</v>
      </c>
      <c r="G122" s="102" t="s">
        <v>28</v>
      </c>
      <c r="H122" s="9"/>
      <c r="I122" s="102" t="s">
        <v>25</v>
      </c>
      <c r="J122" s="2"/>
    </row>
    <row r="123" spans="1:10" ht="15" customHeight="1" x14ac:dyDescent="0.2">
      <c r="A123" s="86">
        <v>45144</v>
      </c>
      <c r="B123" s="10">
        <f>B122+1</f>
        <v>87</v>
      </c>
      <c r="C123" s="93" t="s">
        <v>15</v>
      </c>
      <c r="D123" s="23" t="s">
        <v>31</v>
      </c>
      <c r="E123" s="101" t="s">
        <v>103</v>
      </c>
      <c r="F123" s="152" t="s">
        <v>173</v>
      </c>
      <c r="G123" s="115" t="s">
        <v>104</v>
      </c>
      <c r="H123" s="54"/>
      <c r="I123" s="115" t="s">
        <v>33</v>
      </c>
      <c r="J123" s="2"/>
    </row>
    <row r="124" spans="1:10" ht="22" customHeight="1" x14ac:dyDescent="0.2">
      <c r="A124" s="192" t="s">
        <v>283</v>
      </c>
      <c r="B124" s="192"/>
      <c r="C124" s="192"/>
      <c r="D124" s="192"/>
      <c r="E124" s="192"/>
      <c r="F124" s="192"/>
      <c r="G124" s="192"/>
      <c r="H124" s="192"/>
      <c r="I124" s="192"/>
      <c r="J124" s="2"/>
    </row>
    <row r="125" spans="1:10" ht="15" customHeight="1" x14ac:dyDescent="0.2">
      <c r="A125" s="84">
        <v>45150</v>
      </c>
      <c r="B125" s="9">
        <f>B123+1</f>
        <v>88</v>
      </c>
      <c r="C125" s="93" t="s">
        <v>4</v>
      </c>
      <c r="D125" s="23" t="s">
        <v>24</v>
      </c>
      <c r="E125" s="91" t="s">
        <v>35</v>
      </c>
      <c r="F125" s="91" t="s">
        <v>128</v>
      </c>
      <c r="G125" s="108" t="s">
        <v>36</v>
      </c>
      <c r="H125" s="24"/>
      <c r="I125" s="108" t="s">
        <v>27</v>
      </c>
      <c r="J125" s="4"/>
    </row>
    <row r="126" spans="1:10" ht="15" customHeight="1" x14ac:dyDescent="0.2">
      <c r="A126" s="84">
        <v>45150</v>
      </c>
      <c r="B126" s="9">
        <f>B125+1</f>
        <v>89</v>
      </c>
      <c r="C126" s="93" t="s">
        <v>45</v>
      </c>
      <c r="D126" s="23" t="s">
        <v>24</v>
      </c>
      <c r="E126" s="92" t="s">
        <v>34</v>
      </c>
      <c r="F126" s="92" t="s">
        <v>128</v>
      </c>
      <c r="G126" s="109" t="s">
        <v>27</v>
      </c>
      <c r="H126" s="21"/>
      <c r="I126" s="109" t="s">
        <v>25</v>
      </c>
      <c r="J126" s="2"/>
    </row>
    <row r="127" spans="1:10" ht="15" customHeight="1" x14ac:dyDescent="0.2">
      <c r="A127" s="84">
        <v>45150</v>
      </c>
      <c r="B127" s="9">
        <f>B126+1</f>
        <v>90</v>
      </c>
      <c r="C127" s="93" t="s">
        <v>314</v>
      </c>
      <c r="D127" s="23" t="s">
        <v>24</v>
      </c>
      <c r="E127" s="96" t="s">
        <v>39</v>
      </c>
      <c r="F127" s="96" t="s">
        <v>128</v>
      </c>
      <c r="G127" s="111" t="s">
        <v>36</v>
      </c>
      <c r="H127" s="27"/>
      <c r="I127" s="111" t="s">
        <v>27</v>
      </c>
      <c r="J127" s="2"/>
    </row>
    <row r="128" spans="1:10" ht="15" customHeight="1" x14ac:dyDescent="0.2">
      <c r="A128" s="84">
        <v>45150</v>
      </c>
      <c r="B128" s="9">
        <f>B127+1</f>
        <v>91</v>
      </c>
      <c r="C128" s="93" t="s">
        <v>315</v>
      </c>
      <c r="D128" s="23" t="s">
        <v>24</v>
      </c>
      <c r="E128" s="93" t="s">
        <v>29</v>
      </c>
      <c r="F128" s="93" t="s">
        <v>128</v>
      </c>
      <c r="G128" s="102" t="s">
        <v>27</v>
      </c>
      <c r="H128" s="9"/>
      <c r="I128" s="102" t="s">
        <v>25</v>
      </c>
      <c r="J128" s="2"/>
    </row>
    <row r="129" spans="1:10" ht="15" customHeight="1" x14ac:dyDescent="0.2">
      <c r="A129" s="79">
        <v>45150</v>
      </c>
      <c r="B129" s="9">
        <f>B128+1</f>
        <v>92</v>
      </c>
      <c r="C129" s="93" t="s">
        <v>65</v>
      </c>
      <c r="D129" s="23" t="s">
        <v>24</v>
      </c>
      <c r="E129" s="94" t="s">
        <v>30</v>
      </c>
      <c r="F129" s="94" t="s">
        <v>128</v>
      </c>
      <c r="G129" s="110" t="s">
        <v>25</v>
      </c>
      <c r="H129" s="26"/>
      <c r="I129" s="110" t="s">
        <v>27</v>
      </c>
      <c r="J129" s="2"/>
    </row>
    <row r="130" spans="1:10" ht="15" customHeight="1" x14ac:dyDescent="0.2">
      <c r="A130" s="190">
        <v>45150</v>
      </c>
      <c r="B130" s="186" t="s">
        <v>115</v>
      </c>
      <c r="C130" s="187" t="s">
        <v>66</v>
      </c>
      <c r="D130" s="184" t="s">
        <v>24</v>
      </c>
      <c r="E130" s="240" t="s">
        <v>77</v>
      </c>
      <c r="F130" s="241"/>
      <c r="G130" s="241"/>
      <c r="H130" s="241"/>
      <c r="I130" s="242"/>
      <c r="J130" s="2"/>
    </row>
    <row r="131" spans="1:10" ht="5" customHeight="1" x14ac:dyDescent="0.2">
      <c r="A131" s="190"/>
      <c r="B131" s="189"/>
      <c r="C131" s="188"/>
      <c r="D131" s="185"/>
      <c r="E131" s="243"/>
      <c r="F131" s="244"/>
      <c r="G131" s="244"/>
      <c r="H131" s="244"/>
      <c r="I131" s="245"/>
      <c r="J131" s="2"/>
    </row>
    <row r="132" spans="1:10" ht="15" customHeight="1" x14ac:dyDescent="0.2">
      <c r="A132" s="84">
        <v>45150</v>
      </c>
      <c r="B132" s="9">
        <f>B129+1</f>
        <v>93</v>
      </c>
      <c r="C132" s="93" t="s">
        <v>78</v>
      </c>
      <c r="D132" s="23" t="s">
        <v>24</v>
      </c>
      <c r="E132" s="92" t="s">
        <v>34</v>
      </c>
      <c r="F132" s="92" t="s">
        <v>128</v>
      </c>
      <c r="G132" s="109" t="s">
        <v>25</v>
      </c>
      <c r="H132" s="21"/>
      <c r="I132" s="109" t="s">
        <v>27</v>
      </c>
      <c r="J132" s="2"/>
    </row>
    <row r="133" spans="1:10" ht="15" customHeight="1" x14ac:dyDescent="0.2">
      <c r="A133" s="84">
        <v>45150</v>
      </c>
      <c r="B133" s="9">
        <f t="shared" ref="B133:B138" si="8">B132+1</f>
        <v>94</v>
      </c>
      <c r="C133" s="93" t="s">
        <v>79</v>
      </c>
      <c r="D133" s="23" t="s">
        <v>24</v>
      </c>
      <c r="E133" s="91" t="s">
        <v>35</v>
      </c>
      <c r="F133" s="91" t="s">
        <v>128</v>
      </c>
      <c r="G133" s="108" t="s">
        <v>27</v>
      </c>
      <c r="H133" s="24"/>
      <c r="I133" s="108" t="s">
        <v>37</v>
      </c>
      <c r="J133" s="2"/>
    </row>
    <row r="134" spans="1:10" ht="15" customHeight="1" x14ac:dyDescent="0.2">
      <c r="A134" s="84">
        <v>45150</v>
      </c>
      <c r="B134" s="9">
        <f t="shared" si="8"/>
        <v>95</v>
      </c>
      <c r="C134" s="93" t="s">
        <v>80</v>
      </c>
      <c r="D134" s="23" t="s">
        <v>24</v>
      </c>
      <c r="E134" s="96" t="s">
        <v>39</v>
      </c>
      <c r="F134" s="96" t="s">
        <v>128</v>
      </c>
      <c r="G134" s="111" t="s">
        <v>26</v>
      </c>
      <c r="H134" s="27"/>
      <c r="I134" s="111" t="s">
        <v>36</v>
      </c>
      <c r="J134" s="2"/>
    </row>
    <row r="135" spans="1:10" ht="15" customHeight="1" x14ac:dyDescent="0.2">
      <c r="A135" s="84">
        <v>45150</v>
      </c>
      <c r="B135" s="9">
        <f t="shared" si="8"/>
        <v>96</v>
      </c>
      <c r="C135" s="93" t="s">
        <v>316</v>
      </c>
      <c r="D135" s="23" t="s">
        <v>24</v>
      </c>
      <c r="E135" s="93" t="s">
        <v>29</v>
      </c>
      <c r="F135" s="93" t="s">
        <v>128</v>
      </c>
      <c r="G135" s="102" t="s">
        <v>26</v>
      </c>
      <c r="H135" s="9"/>
      <c r="I135" s="102" t="s">
        <v>27</v>
      </c>
      <c r="J135" s="2"/>
    </row>
    <row r="136" spans="1:10" ht="15" customHeight="1" x14ac:dyDescent="0.2">
      <c r="A136" s="84">
        <v>45150</v>
      </c>
      <c r="B136" s="9">
        <f t="shared" si="8"/>
        <v>97</v>
      </c>
      <c r="C136" s="93" t="s">
        <v>317</v>
      </c>
      <c r="D136" s="23" t="s">
        <v>24</v>
      </c>
      <c r="E136" s="91" t="s">
        <v>325</v>
      </c>
      <c r="F136" s="91" t="s">
        <v>173</v>
      </c>
      <c r="G136" s="108" t="s">
        <v>320</v>
      </c>
      <c r="H136" s="24"/>
      <c r="I136" s="108" t="s">
        <v>321</v>
      </c>
      <c r="J136" s="2"/>
    </row>
    <row r="137" spans="1:10" ht="15" customHeight="1" x14ac:dyDescent="0.2">
      <c r="A137" s="84">
        <v>45150</v>
      </c>
      <c r="B137" s="9">
        <f t="shared" si="8"/>
        <v>98</v>
      </c>
      <c r="C137" s="93" t="s">
        <v>318</v>
      </c>
      <c r="D137" s="23" t="s">
        <v>24</v>
      </c>
      <c r="E137" s="96" t="s">
        <v>39</v>
      </c>
      <c r="F137" s="96" t="s">
        <v>128</v>
      </c>
      <c r="G137" s="111" t="s">
        <v>27</v>
      </c>
      <c r="H137" s="27"/>
      <c r="I137" s="111" t="s">
        <v>26</v>
      </c>
      <c r="J137" s="2"/>
    </row>
    <row r="138" spans="1:10" ht="15" customHeight="1" x14ac:dyDescent="0.2">
      <c r="A138" s="84">
        <v>45150</v>
      </c>
      <c r="B138" s="9">
        <f t="shared" si="8"/>
        <v>99</v>
      </c>
      <c r="C138" s="93" t="s">
        <v>192</v>
      </c>
      <c r="D138" s="23" t="s">
        <v>24</v>
      </c>
      <c r="E138" s="93" t="s">
        <v>29</v>
      </c>
      <c r="F138" s="93" t="s">
        <v>128</v>
      </c>
      <c r="G138" s="102" t="s">
        <v>25</v>
      </c>
      <c r="H138" s="9"/>
      <c r="I138" s="102" t="s">
        <v>26</v>
      </c>
      <c r="J138" s="2"/>
    </row>
    <row r="139" spans="1:10" ht="10" customHeight="1" x14ac:dyDescent="0.2">
      <c r="A139" s="85"/>
      <c r="B139" s="7"/>
      <c r="C139" s="7"/>
      <c r="D139" s="7"/>
      <c r="E139" s="7"/>
      <c r="F139" s="7"/>
      <c r="G139" s="7"/>
      <c r="H139" s="7"/>
      <c r="I139" s="7"/>
      <c r="J139" s="2"/>
    </row>
    <row r="140" spans="1:10" ht="15" customHeight="1" x14ac:dyDescent="0.2">
      <c r="A140" s="84">
        <v>45151</v>
      </c>
      <c r="B140" s="9">
        <f>B138+1</f>
        <v>100</v>
      </c>
      <c r="C140" s="93" t="s">
        <v>82</v>
      </c>
      <c r="D140" s="23" t="s">
        <v>24</v>
      </c>
      <c r="E140" s="96" t="s">
        <v>39</v>
      </c>
      <c r="F140" s="96" t="s">
        <v>128</v>
      </c>
      <c r="G140" s="111" t="s">
        <v>26</v>
      </c>
      <c r="H140" s="27"/>
      <c r="I140" s="111" t="s">
        <v>27</v>
      </c>
      <c r="J140" s="2"/>
    </row>
    <row r="141" spans="1:10" ht="15" customHeight="1" x14ac:dyDescent="0.2">
      <c r="A141" s="84">
        <v>45151</v>
      </c>
      <c r="B141" s="9">
        <f t="shared" ref="B141:B149" si="9">B140+1</f>
        <v>101</v>
      </c>
      <c r="C141" s="93" t="s">
        <v>101</v>
      </c>
      <c r="D141" s="23" t="s">
        <v>24</v>
      </c>
      <c r="E141" s="91" t="s">
        <v>35</v>
      </c>
      <c r="F141" s="91" t="s">
        <v>128</v>
      </c>
      <c r="G141" s="108" t="s">
        <v>37</v>
      </c>
      <c r="H141" s="24"/>
      <c r="I141" s="108" t="s">
        <v>27</v>
      </c>
      <c r="J141" s="2"/>
    </row>
    <row r="142" spans="1:10" ht="15" customHeight="1" x14ac:dyDescent="0.2">
      <c r="A142" s="84">
        <v>45151</v>
      </c>
      <c r="B142" s="9">
        <f t="shared" si="9"/>
        <v>102</v>
      </c>
      <c r="C142" s="93" t="s">
        <v>102</v>
      </c>
      <c r="D142" s="23" t="s">
        <v>24</v>
      </c>
      <c r="E142" s="93" t="s">
        <v>29</v>
      </c>
      <c r="F142" s="93" t="s">
        <v>128</v>
      </c>
      <c r="G142" s="102" t="s">
        <v>26</v>
      </c>
      <c r="H142" s="9"/>
      <c r="I142" s="102" t="s">
        <v>25</v>
      </c>
      <c r="J142" s="2"/>
    </row>
    <row r="143" spans="1:10" ht="15" customHeight="1" thickBot="1" x14ac:dyDescent="0.25">
      <c r="A143" s="84">
        <v>45151</v>
      </c>
      <c r="B143" s="9">
        <f t="shared" si="9"/>
        <v>103</v>
      </c>
      <c r="C143" s="93" t="s">
        <v>46</v>
      </c>
      <c r="D143" s="23" t="s">
        <v>24</v>
      </c>
      <c r="E143" s="96" t="s">
        <v>39</v>
      </c>
      <c r="F143" s="96" t="s">
        <v>128</v>
      </c>
      <c r="G143" s="111" t="s">
        <v>36</v>
      </c>
      <c r="H143" s="27"/>
      <c r="I143" s="111" t="s">
        <v>26</v>
      </c>
      <c r="J143" s="2"/>
    </row>
    <row r="144" spans="1:10" ht="15" customHeight="1" thickBot="1" x14ac:dyDescent="0.25">
      <c r="A144" s="84">
        <v>45151</v>
      </c>
      <c r="B144" s="93" t="s">
        <v>115</v>
      </c>
      <c r="C144" s="93" t="s">
        <v>47</v>
      </c>
      <c r="D144" s="230" t="s">
        <v>24</v>
      </c>
      <c r="E144" s="231" t="s">
        <v>326</v>
      </c>
      <c r="F144" s="232"/>
      <c r="G144" s="232"/>
      <c r="H144" s="232"/>
      <c r="I144" s="233"/>
      <c r="J144" s="2"/>
    </row>
    <row r="145" spans="1:10" ht="15" customHeight="1" x14ac:dyDescent="0.2">
      <c r="A145" s="84">
        <v>45151</v>
      </c>
      <c r="B145" s="9">
        <f>B143+1</f>
        <v>104</v>
      </c>
      <c r="C145" s="93" t="s">
        <v>64</v>
      </c>
      <c r="D145" s="23" t="s">
        <v>24</v>
      </c>
      <c r="E145" s="91" t="s">
        <v>35</v>
      </c>
      <c r="F145" s="91" t="s">
        <v>128</v>
      </c>
      <c r="G145" s="108" t="s">
        <v>27</v>
      </c>
      <c r="H145" s="24"/>
      <c r="I145" s="108" t="s">
        <v>36</v>
      </c>
      <c r="J145" s="2"/>
    </row>
    <row r="146" spans="1:10" ht="15" customHeight="1" x14ac:dyDescent="0.2">
      <c r="A146" s="84">
        <v>45151</v>
      </c>
      <c r="B146" s="9">
        <f t="shared" si="9"/>
        <v>105</v>
      </c>
      <c r="C146" s="93" t="s">
        <v>65</v>
      </c>
      <c r="D146" s="23" t="s">
        <v>24</v>
      </c>
      <c r="E146" s="92" t="s">
        <v>34</v>
      </c>
      <c r="F146" s="92" t="s">
        <v>128</v>
      </c>
      <c r="G146" s="109" t="s">
        <v>25</v>
      </c>
      <c r="H146" s="21"/>
      <c r="I146" s="109" t="s">
        <v>27</v>
      </c>
      <c r="J146" s="2"/>
    </row>
    <row r="147" spans="1:10" ht="15" customHeight="1" x14ac:dyDescent="0.2">
      <c r="A147" s="84">
        <v>45151</v>
      </c>
      <c r="B147" s="9">
        <f>B146+1</f>
        <v>106</v>
      </c>
      <c r="C147" s="93" t="s">
        <v>66</v>
      </c>
      <c r="D147" s="23" t="s">
        <v>24</v>
      </c>
      <c r="E147" s="93" t="s">
        <v>98</v>
      </c>
      <c r="F147" s="93" t="s">
        <v>173</v>
      </c>
      <c r="G147" s="102" t="s">
        <v>27</v>
      </c>
      <c r="H147" s="9"/>
      <c r="I147" s="102" t="s">
        <v>25</v>
      </c>
      <c r="J147" s="2"/>
    </row>
    <row r="148" spans="1:10" ht="15" customHeight="1" x14ac:dyDescent="0.2">
      <c r="A148" s="84">
        <v>45151</v>
      </c>
      <c r="B148" s="9">
        <f t="shared" si="9"/>
        <v>107</v>
      </c>
      <c r="C148" s="93" t="s">
        <v>67</v>
      </c>
      <c r="D148" s="23" t="s">
        <v>24</v>
      </c>
      <c r="E148" s="94" t="s">
        <v>30</v>
      </c>
      <c r="F148" s="94" t="s">
        <v>128</v>
      </c>
      <c r="G148" s="110" t="s">
        <v>27</v>
      </c>
      <c r="H148" s="26"/>
      <c r="I148" s="110" t="s">
        <v>25</v>
      </c>
      <c r="J148" s="2"/>
    </row>
    <row r="149" spans="1:10" ht="15" customHeight="1" x14ac:dyDescent="0.2">
      <c r="A149" s="84">
        <v>45151</v>
      </c>
      <c r="B149" s="9">
        <f t="shared" si="9"/>
        <v>108</v>
      </c>
      <c r="C149" s="104" t="s">
        <v>68</v>
      </c>
      <c r="D149" s="23" t="s">
        <v>24</v>
      </c>
      <c r="E149" s="96" t="s">
        <v>39</v>
      </c>
      <c r="F149" s="96" t="s">
        <v>128</v>
      </c>
      <c r="G149" s="111" t="s">
        <v>27</v>
      </c>
      <c r="H149" s="27"/>
      <c r="I149" s="111" t="s">
        <v>36</v>
      </c>
      <c r="J149" s="2"/>
    </row>
    <row r="150" spans="1:10" ht="2" customHeight="1" x14ac:dyDescent="0.2">
      <c r="A150" s="78"/>
      <c r="B150" s="14"/>
      <c r="C150" s="14"/>
      <c r="D150" s="14"/>
      <c r="E150" s="14"/>
      <c r="F150" s="14"/>
      <c r="G150" s="14"/>
      <c r="H150" s="14"/>
      <c r="I150" s="14"/>
      <c r="J150" s="2"/>
    </row>
    <row r="151" spans="1:10" ht="21" customHeight="1" x14ac:dyDescent="0.2">
      <c r="A151" s="192" t="s">
        <v>284</v>
      </c>
      <c r="B151" s="192"/>
      <c r="C151" s="192"/>
      <c r="D151" s="192"/>
      <c r="E151" s="192"/>
      <c r="F151" s="192"/>
      <c r="G151" s="192"/>
      <c r="H151" s="192"/>
      <c r="I151" s="192"/>
      <c r="J151" s="2"/>
    </row>
    <row r="152" spans="1:10" ht="15" customHeight="1" x14ac:dyDescent="0.2">
      <c r="A152" s="84">
        <v>45157</v>
      </c>
      <c r="B152" s="9">
        <f>B149+1</f>
        <v>109</v>
      </c>
      <c r="C152" s="93" t="s">
        <v>53</v>
      </c>
      <c r="D152" s="23" t="s">
        <v>14</v>
      </c>
      <c r="E152" s="94" t="s">
        <v>30</v>
      </c>
      <c r="F152" s="94" t="s">
        <v>128</v>
      </c>
      <c r="G152" s="110" t="s">
        <v>25</v>
      </c>
      <c r="H152" s="26"/>
      <c r="I152" s="110" t="s">
        <v>33</v>
      </c>
      <c r="J152" s="4"/>
    </row>
    <row r="153" spans="1:10" ht="15" customHeight="1" x14ac:dyDescent="0.2">
      <c r="A153" s="84">
        <v>45157</v>
      </c>
      <c r="B153" s="9">
        <f t="shared" ref="B153:B160" si="10">B152+1</f>
        <v>110</v>
      </c>
      <c r="C153" s="93" t="s">
        <v>46</v>
      </c>
      <c r="D153" s="23" t="s">
        <v>14</v>
      </c>
      <c r="E153" s="93" t="s">
        <v>29</v>
      </c>
      <c r="F153" s="93" t="s">
        <v>128</v>
      </c>
      <c r="G153" s="102" t="s">
        <v>32</v>
      </c>
      <c r="H153" s="9"/>
      <c r="I153" s="102" t="s">
        <v>28</v>
      </c>
      <c r="J153" s="2"/>
    </row>
    <row r="154" spans="1:10" ht="15" customHeight="1" x14ac:dyDescent="0.2">
      <c r="A154" s="84">
        <v>45157</v>
      </c>
      <c r="B154" s="9">
        <f t="shared" si="10"/>
        <v>111</v>
      </c>
      <c r="C154" s="93" t="s">
        <v>64</v>
      </c>
      <c r="D154" s="23" t="s">
        <v>14</v>
      </c>
      <c r="E154" s="101" t="s">
        <v>103</v>
      </c>
      <c r="F154" s="152" t="s">
        <v>173</v>
      </c>
      <c r="G154" s="115" t="s">
        <v>33</v>
      </c>
      <c r="H154" s="54"/>
      <c r="I154" s="115" t="s">
        <v>104</v>
      </c>
      <c r="J154" s="2"/>
    </row>
    <row r="155" spans="1:10" ht="15" customHeight="1" x14ac:dyDescent="0.2">
      <c r="A155" s="84">
        <v>45157</v>
      </c>
      <c r="B155" s="9">
        <f t="shared" si="10"/>
        <v>112</v>
      </c>
      <c r="C155" s="93" t="s">
        <v>266</v>
      </c>
      <c r="D155" s="23" t="s">
        <v>14</v>
      </c>
      <c r="E155" s="99" t="s">
        <v>38</v>
      </c>
      <c r="F155" s="99" t="s">
        <v>128</v>
      </c>
      <c r="G155" s="113" t="s">
        <v>32</v>
      </c>
      <c r="H155" s="25"/>
      <c r="I155" s="113" t="s">
        <v>33</v>
      </c>
      <c r="J155" s="2"/>
    </row>
    <row r="156" spans="1:10" ht="15" customHeight="1" x14ac:dyDescent="0.2">
      <c r="A156" s="84">
        <v>45157</v>
      </c>
      <c r="B156" s="9">
        <f t="shared" si="10"/>
        <v>113</v>
      </c>
      <c r="C156" s="93" t="s">
        <v>267</v>
      </c>
      <c r="D156" s="23" t="s">
        <v>14</v>
      </c>
      <c r="E156" s="94" t="s">
        <v>30</v>
      </c>
      <c r="F156" s="94" t="s">
        <v>128</v>
      </c>
      <c r="G156" s="110" t="s">
        <v>33</v>
      </c>
      <c r="H156" s="26"/>
      <c r="I156" s="110" t="s">
        <v>25</v>
      </c>
      <c r="J156" s="2"/>
    </row>
    <row r="157" spans="1:10" ht="15" customHeight="1" x14ac:dyDescent="0.2">
      <c r="A157" s="84">
        <v>45157</v>
      </c>
      <c r="B157" s="9">
        <f t="shared" si="10"/>
        <v>114</v>
      </c>
      <c r="C157" s="93" t="s">
        <v>57</v>
      </c>
      <c r="D157" s="23" t="s">
        <v>14</v>
      </c>
      <c r="E157" s="93" t="s">
        <v>29</v>
      </c>
      <c r="F157" s="93" t="s">
        <v>128</v>
      </c>
      <c r="G157" s="102" t="s">
        <v>28</v>
      </c>
      <c r="H157" s="9"/>
      <c r="I157" s="102" t="s">
        <v>32</v>
      </c>
      <c r="J157" s="2"/>
    </row>
    <row r="158" spans="1:10" ht="15" customHeight="1" x14ac:dyDescent="0.2">
      <c r="A158" s="84">
        <v>45157</v>
      </c>
      <c r="B158" s="9">
        <f t="shared" si="10"/>
        <v>115</v>
      </c>
      <c r="C158" s="93" t="s">
        <v>58</v>
      </c>
      <c r="D158" s="23" t="s">
        <v>14</v>
      </c>
      <c r="E158" s="101" t="s">
        <v>103</v>
      </c>
      <c r="F158" s="152" t="s">
        <v>173</v>
      </c>
      <c r="G158" s="115" t="s">
        <v>104</v>
      </c>
      <c r="H158" s="54"/>
      <c r="I158" s="115" t="s">
        <v>33</v>
      </c>
      <c r="J158" s="2"/>
    </row>
    <row r="159" spans="1:10" ht="15" customHeight="1" x14ac:dyDescent="0.2">
      <c r="A159" s="84">
        <v>45157</v>
      </c>
      <c r="B159" s="9">
        <v>117</v>
      </c>
      <c r="C159" s="93" t="s">
        <v>51</v>
      </c>
      <c r="D159" s="23" t="s">
        <v>14</v>
      </c>
      <c r="E159" s="99" t="s">
        <v>38</v>
      </c>
      <c r="F159" s="99" t="s">
        <v>128</v>
      </c>
      <c r="G159" s="113" t="s">
        <v>33</v>
      </c>
      <c r="H159" s="25"/>
      <c r="I159" s="113" t="s">
        <v>32</v>
      </c>
      <c r="J159" s="2"/>
    </row>
    <row r="160" spans="1:10" ht="15" customHeight="1" x14ac:dyDescent="0.2">
      <c r="A160" s="84">
        <v>45157</v>
      </c>
      <c r="B160" s="9">
        <f t="shared" si="10"/>
        <v>118</v>
      </c>
      <c r="C160" s="93" t="s">
        <v>76</v>
      </c>
      <c r="D160" s="23" t="s">
        <v>14</v>
      </c>
      <c r="E160" s="96" t="s">
        <v>39</v>
      </c>
      <c r="F160" s="96" t="s">
        <v>128</v>
      </c>
      <c r="G160" s="111" t="s">
        <v>119</v>
      </c>
      <c r="H160" s="27"/>
      <c r="I160" s="111" t="s">
        <v>40</v>
      </c>
      <c r="J160" s="2"/>
    </row>
    <row r="161" spans="1:10" ht="10" customHeight="1" x14ac:dyDescent="0.25">
      <c r="A161" s="18"/>
      <c r="B161" s="7"/>
      <c r="C161" s="7"/>
      <c r="D161" s="7"/>
      <c r="J161" s="2"/>
    </row>
    <row r="162" spans="1:10" ht="15" customHeight="1" x14ac:dyDescent="0.2">
      <c r="A162" s="84">
        <v>45158</v>
      </c>
      <c r="B162" s="9">
        <f>B160+1</f>
        <v>119</v>
      </c>
      <c r="C162" s="93" t="s">
        <v>53</v>
      </c>
      <c r="D162" s="23" t="s">
        <v>14</v>
      </c>
      <c r="E162" s="96" t="s">
        <v>39</v>
      </c>
      <c r="F162" s="96" t="s">
        <v>128</v>
      </c>
      <c r="G162" s="111" t="s">
        <v>40</v>
      </c>
      <c r="H162" s="27"/>
      <c r="I162" s="111" t="s">
        <v>300</v>
      </c>
      <c r="J162" s="2"/>
    </row>
    <row r="163" spans="1:10" ht="15" customHeight="1" x14ac:dyDescent="0.2">
      <c r="A163" s="84">
        <v>45158</v>
      </c>
      <c r="B163" s="9">
        <f>B162+1</f>
        <v>120</v>
      </c>
      <c r="C163" s="93" t="s">
        <v>54</v>
      </c>
      <c r="D163" s="23" t="s">
        <v>14</v>
      </c>
      <c r="E163" s="92" t="s">
        <v>34</v>
      </c>
      <c r="F163" s="92" t="s">
        <v>128</v>
      </c>
      <c r="G163" s="109" t="s">
        <v>32</v>
      </c>
      <c r="H163" s="21"/>
      <c r="I163" s="109" t="s">
        <v>33</v>
      </c>
      <c r="J163" s="2"/>
    </row>
    <row r="164" spans="1:10" ht="15" customHeight="1" x14ac:dyDescent="0.2">
      <c r="A164" s="84">
        <v>45158</v>
      </c>
      <c r="B164" s="9">
        <f t="shared" ref="B164:B170" si="11">B163+1</f>
        <v>121</v>
      </c>
      <c r="C164" s="93" t="s">
        <v>55</v>
      </c>
      <c r="D164" s="23" t="s">
        <v>14</v>
      </c>
      <c r="E164" s="99" t="s">
        <v>38</v>
      </c>
      <c r="F164" s="99" t="s">
        <v>128</v>
      </c>
      <c r="G164" s="113" t="s">
        <v>32</v>
      </c>
      <c r="H164" s="25"/>
      <c r="I164" s="113" t="s">
        <v>33</v>
      </c>
      <c r="J164" s="2"/>
    </row>
    <row r="165" spans="1:10" ht="15" customHeight="1" x14ac:dyDescent="0.2">
      <c r="A165" s="84">
        <v>45158</v>
      </c>
      <c r="B165" s="9">
        <f t="shared" si="11"/>
        <v>122</v>
      </c>
      <c r="C165" s="93" t="s">
        <v>48</v>
      </c>
      <c r="D165" s="23" t="s">
        <v>14</v>
      </c>
      <c r="E165" s="96" t="s">
        <v>39</v>
      </c>
      <c r="F165" s="96" t="s">
        <v>128</v>
      </c>
      <c r="G165" s="111" t="s">
        <v>300</v>
      </c>
      <c r="H165" s="27"/>
      <c r="I165" s="111" t="s">
        <v>36</v>
      </c>
      <c r="J165" s="2"/>
    </row>
    <row r="166" spans="1:10" ht="15" customHeight="1" x14ac:dyDescent="0.2">
      <c r="A166" s="84">
        <v>45158</v>
      </c>
      <c r="B166" s="9">
        <f t="shared" si="11"/>
        <v>123</v>
      </c>
      <c r="C166" s="93" t="s">
        <v>56</v>
      </c>
      <c r="D166" s="23" t="s">
        <v>14</v>
      </c>
      <c r="E166" s="92" t="s">
        <v>34</v>
      </c>
      <c r="F166" s="92" t="s">
        <v>128</v>
      </c>
      <c r="G166" s="109" t="s">
        <v>33</v>
      </c>
      <c r="H166" s="21"/>
      <c r="I166" s="109" t="s">
        <v>32</v>
      </c>
      <c r="J166" s="2"/>
    </row>
    <row r="167" spans="1:10" ht="15" customHeight="1" x14ac:dyDescent="0.2">
      <c r="A167" s="84">
        <v>45158</v>
      </c>
      <c r="B167" s="9">
        <f t="shared" si="11"/>
        <v>124</v>
      </c>
      <c r="C167" s="93" t="s">
        <v>57</v>
      </c>
      <c r="D167" s="235" t="s">
        <v>14</v>
      </c>
      <c r="E167" s="96" t="s">
        <v>39</v>
      </c>
      <c r="F167" s="96" t="s">
        <v>128</v>
      </c>
      <c r="G167" s="111" t="s">
        <v>36</v>
      </c>
      <c r="H167" s="27"/>
      <c r="I167" s="111" t="s">
        <v>37</v>
      </c>
      <c r="J167" s="4"/>
    </row>
    <row r="168" spans="1:10" ht="15" customHeight="1" x14ac:dyDescent="0.2">
      <c r="A168" s="84">
        <v>45158</v>
      </c>
      <c r="B168" s="9">
        <f t="shared" si="11"/>
        <v>125</v>
      </c>
      <c r="C168" s="93" t="s">
        <v>58</v>
      </c>
      <c r="D168" s="23" t="s">
        <v>14</v>
      </c>
      <c r="E168" s="99" t="s">
        <v>38</v>
      </c>
      <c r="F168" s="99" t="s">
        <v>128</v>
      </c>
      <c r="G168" s="113" t="s">
        <v>33</v>
      </c>
      <c r="H168" s="25"/>
      <c r="I168" s="113" t="s">
        <v>32</v>
      </c>
      <c r="J168" s="2"/>
    </row>
    <row r="169" spans="1:10" ht="15" customHeight="1" x14ac:dyDescent="0.2">
      <c r="A169" s="84">
        <v>45158</v>
      </c>
      <c r="B169" s="9">
        <f t="shared" si="11"/>
        <v>126</v>
      </c>
      <c r="C169" s="93" t="s">
        <v>59</v>
      </c>
      <c r="D169" s="23" t="s">
        <v>14</v>
      </c>
      <c r="E169" s="92" t="s">
        <v>34</v>
      </c>
      <c r="F169" s="92" t="s">
        <v>128</v>
      </c>
      <c r="G169" s="109" t="s">
        <v>32</v>
      </c>
      <c r="H169" s="21"/>
      <c r="I169" s="109" t="s">
        <v>33</v>
      </c>
      <c r="J169" s="2"/>
    </row>
    <row r="170" spans="1:10" ht="15" customHeight="1" x14ac:dyDescent="0.2">
      <c r="A170" s="84">
        <v>45158</v>
      </c>
      <c r="B170" s="9">
        <f t="shared" si="11"/>
        <v>127</v>
      </c>
      <c r="C170" s="93" t="s">
        <v>60</v>
      </c>
      <c r="D170" s="23" t="s">
        <v>14</v>
      </c>
      <c r="E170" s="96" t="s">
        <v>39</v>
      </c>
      <c r="F170" s="96" t="s">
        <v>128</v>
      </c>
      <c r="G170" s="111" t="s">
        <v>37</v>
      </c>
      <c r="H170" s="27"/>
      <c r="I170" s="111" t="s">
        <v>40</v>
      </c>
      <c r="J170" s="2"/>
    </row>
    <row r="171" spans="1:10" ht="2" customHeight="1" x14ac:dyDescent="0.2">
      <c r="A171" s="78"/>
      <c r="B171" s="14"/>
      <c r="C171" s="14"/>
      <c r="D171" s="14"/>
      <c r="E171" s="14"/>
      <c r="F171" s="14"/>
      <c r="G171" s="14"/>
      <c r="H171" s="14"/>
      <c r="I171" s="14"/>
      <c r="J171" s="2"/>
    </row>
    <row r="172" spans="1:10" ht="23" customHeight="1" x14ac:dyDescent="0.2">
      <c r="A172" s="192" t="s">
        <v>285</v>
      </c>
      <c r="B172" s="192"/>
      <c r="C172" s="192"/>
      <c r="D172" s="192"/>
      <c r="E172" s="192"/>
      <c r="F172" s="192"/>
      <c r="G172" s="192"/>
      <c r="H172" s="192"/>
      <c r="I172" s="192"/>
      <c r="J172" s="2"/>
    </row>
    <row r="173" spans="1:10" ht="15" customHeight="1" x14ac:dyDescent="0.2">
      <c r="A173" s="84">
        <v>45164</v>
      </c>
      <c r="B173" s="9">
        <f>MAX(B167:B170)+1</f>
        <v>128</v>
      </c>
      <c r="C173" s="104" t="s">
        <v>4</v>
      </c>
      <c r="D173" s="93" t="s">
        <v>31</v>
      </c>
      <c r="E173" s="99" t="s">
        <v>38</v>
      </c>
      <c r="F173" s="99" t="s">
        <v>128</v>
      </c>
      <c r="G173" s="113" t="s">
        <v>25</v>
      </c>
      <c r="H173" s="25"/>
      <c r="I173" s="113" t="s">
        <v>33</v>
      </c>
      <c r="J173" s="4"/>
    </row>
    <row r="174" spans="1:10" ht="15" customHeight="1" x14ac:dyDescent="0.2">
      <c r="A174" s="84">
        <v>45164</v>
      </c>
      <c r="B174" s="9">
        <f t="shared" ref="B174:B184" si="12">B173+1</f>
        <v>129</v>
      </c>
      <c r="C174" s="93" t="s">
        <v>5</v>
      </c>
      <c r="D174" s="93" t="s">
        <v>31</v>
      </c>
      <c r="E174" s="96" t="s">
        <v>39</v>
      </c>
      <c r="F174" s="96" t="s">
        <v>128</v>
      </c>
      <c r="G174" s="111" t="s">
        <v>40</v>
      </c>
      <c r="H174" s="27"/>
      <c r="I174" s="111" t="s">
        <v>300</v>
      </c>
      <c r="J174" s="2"/>
    </row>
    <row r="175" spans="1:10" ht="15" customHeight="1" x14ac:dyDescent="0.2">
      <c r="A175" s="84">
        <v>45164</v>
      </c>
      <c r="B175" s="9">
        <f t="shared" si="12"/>
        <v>130</v>
      </c>
      <c r="C175" s="93" t="s">
        <v>6</v>
      </c>
      <c r="D175" s="93" t="s">
        <v>31</v>
      </c>
      <c r="E175" s="99" t="s">
        <v>38</v>
      </c>
      <c r="F175" s="99" t="s">
        <v>128</v>
      </c>
      <c r="G175" s="113" t="s">
        <v>33</v>
      </c>
      <c r="H175" s="25"/>
      <c r="I175" s="113" t="s">
        <v>32</v>
      </c>
      <c r="J175" s="2"/>
    </row>
    <row r="176" spans="1:10" ht="15" customHeight="1" x14ac:dyDescent="0.2">
      <c r="A176" s="84">
        <v>45164</v>
      </c>
      <c r="B176" s="9">
        <f t="shared" si="12"/>
        <v>131</v>
      </c>
      <c r="C176" s="93" t="s">
        <v>70</v>
      </c>
      <c r="D176" s="93" t="s">
        <v>31</v>
      </c>
      <c r="E176" s="96" t="s">
        <v>39</v>
      </c>
      <c r="F176" s="96" t="s">
        <v>128</v>
      </c>
      <c r="G176" s="111" t="s">
        <v>300</v>
      </c>
      <c r="H176" s="27"/>
      <c r="I176" s="111" t="s">
        <v>119</v>
      </c>
      <c r="J176" s="2"/>
    </row>
    <row r="177" spans="1:10" ht="15" customHeight="1" x14ac:dyDescent="0.2">
      <c r="A177" s="84">
        <v>45164</v>
      </c>
      <c r="B177" s="9">
        <f t="shared" si="12"/>
        <v>132</v>
      </c>
      <c r="C177" s="93" t="s">
        <v>7</v>
      </c>
      <c r="D177" s="93" t="s">
        <v>31</v>
      </c>
      <c r="E177" s="99" t="s">
        <v>38</v>
      </c>
      <c r="F177" s="99" t="s">
        <v>128</v>
      </c>
      <c r="G177" s="113" t="s">
        <v>32</v>
      </c>
      <c r="H177" s="25"/>
      <c r="I177" s="113" t="s">
        <v>25</v>
      </c>
      <c r="J177" s="2"/>
    </row>
    <row r="178" spans="1:10" ht="15" customHeight="1" x14ac:dyDescent="0.2">
      <c r="A178" s="84">
        <v>45164</v>
      </c>
      <c r="B178" s="21">
        <v>44</v>
      </c>
      <c r="C178" s="93" t="s">
        <v>8</v>
      </c>
      <c r="D178" s="93" t="s">
        <v>31</v>
      </c>
      <c r="E178" s="93" t="s">
        <v>29</v>
      </c>
      <c r="F178" s="104" t="s">
        <v>128</v>
      </c>
      <c r="G178" s="105" t="s">
        <v>25</v>
      </c>
      <c r="H178" s="63"/>
      <c r="I178" s="105" t="s">
        <v>32</v>
      </c>
      <c r="J178" s="2"/>
    </row>
    <row r="179" spans="1:10" ht="15" customHeight="1" x14ac:dyDescent="0.2">
      <c r="A179" s="84">
        <v>45164</v>
      </c>
      <c r="B179" s="9">
        <f>B177+1</f>
        <v>133</v>
      </c>
      <c r="C179" s="93" t="s">
        <v>9</v>
      </c>
      <c r="D179" s="234" t="s">
        <v>31</v>
      </c>
      <c r="E179" s="93" t="s">
        <v>29</v>
      </c>
      <c r="F179" s="93" t="s">
        <v>128</v>
      </c>
      <c r="G179" s="102" t="s">
        <v>41</v>
      </c>
      <c r="H179" s="9"/>
      <c r="I179" s="102" t="s">
        <v>27</v>
      </c>
      <c r="J179" s="2"/>
    </row>
    <row r="180" spans="1:10" ht="15" customHeight="1" x14ac:dyDescent="0.2">
      <c r="A180" s="84">
        <v>45164</v>
      </c>
      <c r="B180" s="9">
        <f t="shared" si="12"/>
        <v>134</v>
      </c>
      <c r="C180" s="93" t="s">
        <v>10</v>
      </c>
      <c r="D180" s="93" t="s">
        <v>31</v>
      </c>
      <c r="E180" s="96" t="s">
        <v>39</v>
      </c>
      <c r="F180" s="96" t="s">
        <v>128</v>
      </c>
      <c r="G180" s="111" t="s">
        <v>27</v>
      </c>
      <c r="H180" s="27"/>
      <c r="I180" s="111" t="s">
        <v>40</v>
      </c>
      <c r="J180" s="2"/>
    </row>
    <row r="181" spans="1:10" ht="15" customHeight="1" x14ac:dyDescent="0.2">
      <c r="A181" s="84">
        <v>45164</v>
      </c>
      <c r="B181" s="9">
        <f t="shared" si="12"/>
        <v>135</v>
      </c>
      <c r="C181" s="93" t="s">
        <v>11</v>
      </c>
      <c r="D181" s="93" t="s">
        <v>31</v>
      </c>
      <c r="E181" s="91" t="s">
        <v>35</v>
      </c>
      <c r="F181" s="91" t="s">
        <v>128</v>
      </c>
      <c r="G181" s="108" t="s">
        <v>36</v>
      </c>
      <c r="H181" s="24"/>
      <c r="I181" s="108" t="s">
        <v>33</v>
      </c>
      <c r="J181" s="2"/>
    </row>
    <row r="182" spans="1:10" ht="15" customHeight="1" x14ac:dyDescent="0.2">
      <c r="A182" s="84">
        <v>45164</v>
      </c>
      <c r="B182" s="9">
        <f t="shared" si="12"/>
        <v>136</v>
      </c>
      <c r="C182" s="93" t="s">
        <v>12</v>
      </c>
      <c r="D182" s="93" t="s">
        <v>31</v>
      </c>
      <c r="E182" s="93" t="s">
        <v>29</v>
      </c>
      <c r="F182" s="93" t="s">
        <v>128</v>
      </c>
      <c r="G182" s="102" t="s">
        <v>28</v>
      </c>
      <c r="H182" s="9"/>
      <c r="I182" s="102" t="s">
        <v>27</v>
      </c>
      <c r="J182" s="2"/>
    </row>
    <row r="183" spans="1:10" ht="15" customHeight="1" x14ac:dyDescent="0.2">
      <c r="A183" s="84">
        <v>45164</v>
      </c>
      <c r="B183" s="9">
        <f t="shared" si="12"/>
        <v>137</v>
      </c>
      <c r="C183" s="93" t="s">
        <v>322</v>
      </c>
      <c r="D183" s="93" t="s">
        <v>31</v>
      </c>
      <c r="E183" s="96" t="s">
        <v>39</v>
      </c>
      <c r="F183" s="96" t="s">
        <v>128</v>
      </c>
      <c r="G183" s="111" t="s">
        <v>119</v>
      </c>
      <c r="H183" s="27"/>
      <c r="I183" s="111" t="s">
        <v>27</v>
      </c>
      <c r="J183" s="2"/>
    </row>
    <row r="184" spans="1:10" ht="15" customHeight="1" x14ac:dyDescent="0.2">
      <c r="A184" s="84">
        <v>45164</v>
      </c>
      <c r="B184" s="9">
        <f t="shared" si="12"/>
        <v>138</v>
      </c>
      <c r="C184" s="93" t="s">
        <v>323</v>
      </c>
      <c r="D184" s="93" t="s">
        <v>31</v>
      </c>
      <c r="E184" s="91" t="s">
        <v>35</v>
      </c>
      <c r="F184" s="91" t="s">
        <v>128</v>
      </c>
      <c r="G184" s="108" t="s">
        <v>33</v>
      </c>
      <c r="H184" s="24"/>
      <c r="I184" s="108" t="s">
        <v>37</v>
      </c>
      <c r="J184" s="2"/>
    </row>
    <row r="185" spans="1:10" ht="15" customHeight="1" x14ac:dyDescent="0.2">
      <c r="A185" s="84">
        <v>45164</v>
      </c>
      <c r="B185" s="9">
        <f>B184+1</f>
        <v>139</v>
      </c>
      <c r="C185" s="93" t="s">
        <v>324</v>
      </c>
      <c r="D185" s="93" t="s">
        <v>31</v>
      </c>
      <c r="E185" s="93" t="s">
        <v>29</v>
      </c>
      <c r="F185" s="93" t="s">
        <v>128</v>
      </c>
      <c r="G185" s="102" t="s">
        <v>27</v>
      </c>
      <c r="H185" s="9"/>
      <c r="I185" s="102" t="s">
        <v>41</v>
      </c>
      <c r="J185" s="2"/>
    </row>
    <row r="186" spans="1:10" ht="10" customHeight="1" x14ac:dyDescent="0.25">
      <c r="A186" s="18"/>
      <c r="G186" s="95"/>
      <c r="H186" s="95"/>
      <c r="I186" s="95"/>
      <c r="J186" s="95"/>
    </row>
    <row r="187" spans="1:10" ht="15" customHeight="1" x14ac:dyDescent="0.2">
      <c r="A187" s="84">
        <v>45165</v>
      </c>
      <c r="B187" s="9">
        <f>B185+1</f>
        <v>140</v>
      </c>
      <c r="C187" s="93" t="s">
        <v>4</v>
      </c>
      <c r="D187" s="93" t="s">
        <v>31</v>
      </c>
      <c r="E187" s="93" t="s">
        <v>29</v>
      </c>
      <c r="F187" s="93" t="s">
        <v>128</v>
      </c>
      <c r="G187" s="102" t="s">
        <v>41</v>
      </c>
      <c r="H187" s="9"/>
      <c r="I187" s="102" t="s">
        <v>28</v>
      </c>
      <c r="J187" s="2"/>
    </row>
    <row r="188" spans="1:10" ht="15" customHeight="1" x14ac:dyDescent="0.2">
      <c r="A188" s="84">
        <v>45165</v>
      </c>
      <c r="B188" s="9">
        <f>B187+1</f>
        <v>141</v>
      </c>
      <c r="C188" s="93" t="s">
        <v>5</v>
      </c>
      <c r="D188" s="93" t="s">
        <v>31</v>
      </c>
      <c r="E188" s="93" t="s">
        <v>29</v>
      </c>
      <c r="F188" s="93" t="s">
        <v>128</v>
      </c>
      <c r="G188" s="102" t="s">
        <v>32</v>
      </c>
      <c r="H188" s="9"/>
      <c r="I188" s="102" t="s">
        <v>27</v>
      </c>
      <c r="J188" s="2"/>
    </row>
    <row r="189" spans="1:10" ht="15" customHeight="1" x14ac:dyDescent="0.2">
      <c r="A189" s="84">
        <v>45165</v>
      </c>
      <c r="B189" s="9">
        <f t="shared" ref="B189:B197" si="13">B188+1</f>
        <v>142</v>
      </c>
      <c r="C189" s="93" t="s">
        <v>6</v>
      </c>
      <c r="D189" s="93" t="s">
        <v>31</v>
      </c>
      <c r="E189" s="96" t="s">
        <v>39</v>
      </c>
      <c r="F189" s="96" t="s">
        <v>128</v>
      </c>
      <c r="G189" s="111" t="s">
        <v>40</v>
      </c>
      <c r="H189" s="27"/>
      <c r="I189" s="111" t="s">
        <v>27</v>
      </c>
      <c r="J189" s="2"/>
    </row>
    <row r="190" spans="1:10" ht="15" customHeight="1" x14ac:dyDescent="0.2">
      <c r="A190" s="84">
        <v>45165</v>
      </c>
      <c r="B190" s="9">
        <f t="shared" si="13"/>
        <v>143</v>
      </c>
      <c r="C190" s="93" t="s">
        <v>70</v>
      </c>
      <c r="D190" s="93" t="s">
        <v>31</v>
      </c>
      <c r="E190" s="93" t="s">
        <v>98</v>
      </c>
      <c r="F190" s="93" t="s">
        <v>173</v>
      </c>
      <c r="G190" s="102" t="s">
        <v>28</v>
      </c>
      <c r="H190" s="9"/>
      <c r="I190" s="102" t="s">
        <v>41</v>
      </c>
      <c r="J190" s="2"/>
    </row>
    <row r="191" spans="1:10" ht="15" customHeight="1" x14ac:dyDescent="0.2">
      <c r="A191" s="84">
        <v>45165</v>
      </c>
      <c r="B191" s="9">
        <f t="shared" si="13"/>
        <v>144</v>
      </c>
      <c r="C191" s="93" t="s">
        <v>7</v>
      </c>
      <c r="D191" s="93" t="s">
        <v>31</v>
      </c>
      <c r="E191" s="93" t="s">
        <v>29</v>
      </c>
      <c r="F191" s="93" t="s">
        <v>128</v>
      </c>
      <c r="G191" s="102" t="s">
        <v>27</v>
      </c>
      <c r="H191" s="9"/>
      <c r="I191" s="102" t="s">
        <v>32</v>
      </c>
      <c r="J191" s="2"/>
    </row>
    <row r="192" spans="1:10" ht="15" customHeight="1" x14ac:dyDescent="0.2">
      <c r="A192" s="84">
        <v>45165</v>
      </c>
      <c r="B192" s="9">
        <f t="shared" si="13"/>
        <v>145</v>
      </c>
      <c r="C192" s="93" t="s">
        <v>8</v>
      </c>
      <c r="D192" s="93" t="s">
        <v>31</v>
      </c>
      <c r="E192" s="96" t="s">
        <v>39</v>
      </c>
      <c r="F192" s="96" t="s">
        <v>128</v>
      </c>
      <c r="G192" s="111" t="s">
        <v>37</v>
      </c>
      <c r="H192" s="27"/>
      <c r="I192" s="111" t="s">
        <v>40</v>
      </c>
      <c r="J192" s="2"/>
    </row>
    <row r="193" spans="1:10" ht="15" customHeight="1" x14ac:dyDescent="0.2">
      <c r="A193" s="84">
        <v>45165</v>
      </c>
      <c r="B193" s="9">
        <f t="shared" si="13"/>
        <v>146</v>
      </c>
      <c r="C193" s="93" t="s">
        <v>9</v>
      </c>
      <c r="D193" s="93" t="s">
        <v>31</v>
      </c>
      <c r="E193" s="96" t="s">
        <v>39</v>
      </c>
      <c r="F193" s="96" t="s">
        <v>128</v>
      </c>
      <c r="G193" s="111" t="s">
        <v>27</v>
      </c>
      <c r="H193" s="27"/>
      <c r="I193" s="111" t="s">
        <v>119</v>
      </c>
      <c r="J193" s="2"/>
    </row>
    <row r="194" spans="1:10" ht="15" customHeight="1" x14ac:dyDescent="0.2">
      <c r="A194" s="84">
        <v>45165</v>
      </c>
      <c r="B194" s="9">
        <f t="shared" si="13"/>
        <v>147</v>
      </c>
      <c r="C194" s="93" t="s">
        <v>10</v>
      </c>
      <c r="D194" s="93" t="s">
        <v>31</v>
      </c>
      <c r="E194" s="92" t="s">
        <v>34</v>
      </c>
      <c r="F194" s="92" t="s">
        <v>128</v>
      </c>
      <c r="G194" s="109" t="s">
        <v>32</v>
      </c>
      <c r="H194" s="21"/>
      <c r="I194" s="109" t="s">
        <v>33</v>
      </c>
      <c r="J194" s="2"/>
    </row>
    <row r="195" spans="1:10" ht="15" customHeight="1" x14ac:dyDescent="0.2">
      <c r="A195" s="84">
        <v>45165</v>
      </c>
      <c r="B195" s="9">
        <f t="shared" si="13"/>
        <v>148</v>
      </c>
      <c r="C195" s="93" t="s">
        <v>11</v>
      </c>
      <c r="D195" s="93" t="s">
        <v>31</v>
      </c>
      <c r="E195" s="96" t="s">
        <v>39</v>
      </c>
      <c r="F195" s="96" t="s">
        <v>128</v>
      </c>
      <c r="G195" s="111" t="s">
        <v>300</v>
      </c>
      <c r="H195" s="27"/>
      <c r="I195" s="111" t="s">
        <v>37</v>
      </c>
      <c r="J195" s="2"/>
    </row>
    <row r="196" spans="1:10" ht="15" customHeight="1" x14ac:dyDescent="0.2">
      <c r="A196" s="84">
        <v>45165</v>
      </c>
      <c r="B196" s="9">
        <f t="shared" si="13"/>
        <v>149</v>
      </c>
      <c r="C196" s="93" t="s">
        <v>12</v>
      </c>
      <c r="D196" s="93" t="s">
        <v>31</v>
      </c>
      <c r="E196" s="92" t="s">
        <v>34</v>
      </c>
      <c r="F196" s="92" t="s">
        <v>128</v>
      </c>
      <c r="G196" s="109" t="s">
        <v>33</v>
      </c>
      <c r="H196" s="21"/>
      <c r="I196" s="109" t="s">
        <v>32</v>
      </c>
      <c r="J196" s="2"/>
    </row>
    <row r="197" spans="1:10" ht="15" customHeight="1" x14ac:dyDescent="0.2">
      <c r="A197" s="84">
        <v>45165</v>
      </c>
      <c r="B197" s="9">
        <f t="shared" si="13"/>
        <v>150</v>
      </c>
      <c r="C197" s="93" t="s">
        <v>322</v>
      </c>
      <c r="D197" s="93" t="s">
        <v>31</v>
      </c>
      <c r="E197" s="96" t="s">
        <v>39</v>
      </c>
      <c r="F197" s="96" t="s">
        <v>128</v>
      </c>
      <c r="G197" s="111" t="s">
        <v>119</v>
      </c>
      <c r="H197" s="27"/>
      <c r="I197" s="111" t="s">
        <v>300</v>
      </c>
      <c r="J197" s="2"/>
    </row>
    <row r="198" spans="1:10" x14ac:dyDescent="0.25">
      <c r="G198" s="95"/>
      <c r="H198" s="95"/>
      <c r="I198" s="95"/>
    </row>
  </sheetData>
  <sheetProtection algorithmName="SHA-512" hashValue="ij4vB4sEsvAeo3pzCHplF9jlR3HpupZCI7SfzMCgNf7/V3lrZJeVEF/xwK6gpHDVqSnF9iH6XtKtO1E0rMfqzw==" saltValue="IoQSgJ0MI44AYdlEciOSUg==" spinCount="100000" sheet="1" objects="1" scenarios="1"/>
  <mergeCells count="22">
    <mergeCell ref="A151:I151"/>
    <mergeCell ref="A172:I172"/>
    <mergeCell ref="A7:A10"/>
    <mergeCell ref="B7:I10"/>
    <mergeCell ref="B46:I49"/>
    <mergeCell ref="A46:A49"/>
    <mergeCell ref="B91:I91"/>
    <mergeCell ref="E144:I144"/>
    <mergeCell ref="A1:I1"/>
    <mergeCell ref="D130:D131"/>
    <mergeCell ref="E130:I131"/>
    <mergeCell ref="C130:C131"/>
    <mergeCell ref="B130:B131"/>
    <mergeCell ref="A130:A131"/>
    <mergeCell ref="A36:I36"/>
    <mergeCell ref="A12:I12"/>
    <mergeCell ref="A51:I51"/>
    <mergeCell ref="A72:I72"/>
    <mergeCell ref="A93:I93"/>
    <mergeCell ref="A124:I124"/>
    <mergeCell ref="B6:H6"/>
    <mergeCell ref="B5:I5"/>
  </mergeCells>
  <conditionalFormatting sqref="A1 A2:I2 J12:J36 E13:I22 A23:D23 E27:I27 E31:I31 E34:I34 A36 A51 E57:I61 J59:J62 A61:D61 E67:I68 J70:J71 J73 G76:I76 J78 E80:I80 B82:F82 G85:I85 G88:I88 A89:I90 B107:I107 J107:J115 G110:I111 E112:I112 E114:I114 D117:I117 E118:I118 E120:I121 A124:A125 A127 A129 A133 A135 E136:I136 A137 E138:I138 E141:I141 E152:I152 E154:I154 E156:I156 E158:I158 A161:D161 E164:I164 G165:I165 E168:I168 A171:I171 A172 G174:J174 J175:J180 E176:I176 E179:I181 E187:I187 E125:I127 G195:I196 E190:I194 J187:J197 E185:J185 J117:J173 E183:I184 J182:J184 E178:J178 E148:I148 B139:I139">
    <cfRule type="cellIs" dxfId="208" priority="195" operator="equal">
      <formula>#REF!</formula>
    </cfRule>
  </conditionalFormatting>
  <conditionalFormatting sqref="A12:A22 E13:I22 J46:J77 A51:A52 A72 E80:I80 A84 A86 A88 A89:I90 J187:J197 J117:J149 J151:J185">
    <cfRule type="cellIs" dxfId="207" priority="261" operator="equal">
      <formula>#REF!</formula>
    </cfRule>
  </conditionalFormatting>
  <conditionalFormatting sqref="A72:A73">
    <cfRule type="cellIs" dxfId="206" priority="75" operator="equal">
      <formula>#REF!</formula>
    </cfRule>
  </conditionalFormatting>
  <conditionalFormatting sqref="A5:B7 E154:I154 E156:I156 E158:I158 E164:I164 E168:I169 A171:I171 A186:A187 E196:I196 E125:I127 G195:I197 A189:A197 E190:I194 A140:A149 E183:I185 E178:I178 A184 A178 J79:J115 E148:I148 B139:I139">
    <cfRule type="cellIs" dxfId="205" priority="33" operator="equal">
      <formula>#REF!</formula>
    </cfRule>
  </conditionalFormatting>
  <conditionalFormatting sqref="A23:D23 A24 A26 E27:I27 A28 A30 E31:I31 A33 E34:I34 A36:A38 A44:I44 A45:J45 A46:B46 E52:F52 A54 A56 A58 A60 A62 A64 A66 A68 A70 A75 G76:I76 A77 E78:J78 A79 A81 B82:F82 A91:B91 A93:A95 A97 A99 A110 G110:I111 A112 E112:I112 A114 A116 A117:B117 D117:I117 A118 E118:I118 A120 A122 A124:A125 A127 A129 A133 A135 E136:I136 A137 E138:I138 E141:I141 A150:J150 A151:A152 A154 A156 A158:A160 A161:D161 A162 A164 G165:I165 A166 E166:I166 A168 A170 A172:A173 A175 A177:A178 A180 E175:I181 A182">
    <cfRule type="cellIs" dxfId="204" priority="444" operator="equal">
      <formula>#REF!</formula>
    </cfRule>
  </conditionalFormatting>
  <conditionalFormatting sqref="A71:D71">
    <cfRule type="cellIs" dxfId="203" priority="65" operator="equal">
      <formula>#REF!</formula>
    </cfRule>
  </conditionalFormatting>
  <conditionalFormatting sqref="A3:I4">
    <cfRule type="cellIs" dxfId="202" priority="31" operator="equal">
      <formula>#REF!</formula>
    </cfRule>
  </conditionalFormatting>
  <conditionalFormatting sqref="A35:I35">
    <cfRule type="cellIs" dxfId="201" priority="69" operator="equal">
      <formula>#REF!</formula>
    </cfRule>
  </conditionalFormatting>
  <conditionalFormatting sqref="A40:I40">
    <cfRule type="cellIs" dxfId="200" priority="148" operator="equal">
      <formula>#REF!</formula>
    </cfRule>
  </conditionalFormatting>
  <conditionalFormatting sqref="A198:J1048576">
    <cfRule type="cellIs" dxfId="199" priority="446" operator="equal">
      <formula>#REF!</formula>
    </cfRule>
  </conditionalFormatting>
  <conditionalFormatting sqref="C18">
    <cfRule type="cellIs" dxfId="198" priority="18" operator="equal">
      <formula>#REF!</formula>
    </cfRule>
  </conditionalFormatting>
  <conditionalFormatting sqref="C29">
    <cfRule type="cellIs" dxfId="197" priority="35" operator="equal">
      <formula>#REF!</formula>
    </cfRule>
  </conditionalFormatting>
  <conditionalFormatting sqref="C57">
    <cfRule type="cellIs" dxfId="196" priority="279" operator="equal">
      <formula>#REF!</formula>
    </cfRule>
  </conditionalFormatting>
  <conditionalFormatting sqref="C67">
    <cfRule type="cellIs" dxfId="195" priority="17" operator="equal">
      <formula>#REF!</formula>
    </cfRule>
  </conditionalFormatting>
  <conditionalFormatting sqref="C78">
    <cfRule type="cellIs" dxfId="194" priority="84" operator="equal">
      <formula>#REF!</formula>
    </cfRule>
  </conditionalFormatting>
  <conditionalFormatting sqref="C113">
    <cfRule type="cellIs" dxfId="193" priority="134" operator="equal">
      <formula>#REF!</formula>
    </cfRule>
  </conditionalFormatting>
  <conditionalFormatting sqref="C123">
    <cfRule type="cellIs" dxfId="192" priority="185" operator="equal">
      <formula>#REF!</formula>
    </cfRule>
  </conditionalFormatting>
  <conditionalFormatting sqref="C132">
    <cfRule type="cellIs" dxfId="191" priority="192" operator="equal">
      <formula>#REF!</formula>
    </cfRule>
  </conditionalFormatting>
  <conditionalFormatting sqref="C157">
    <cfRule type="cellIs" dxfId="190" priority="8" operator="equal">
      <formula>#REF!</formula>
    </cfRule>
  </conditionalFormatting>
  <conditionalFormatting sqref="C167">
    <cfRule type="cellIs" dxfId="189" priority="7" operator="equal">
      <formula>#REF!</formula>
    </cfRule>
  </conditionalFormatting>
  <conditionalFormatting sqref="C179">
    <cfRule type="cellIs" dxfId="188" priority="38" operator="equal">
      <formula>#REF!</formula>
    </cfRule>
  </conditionalFormatting>
  <conditionalFormatting sqref="E142:F142">
    <cfRule type="cellIs" dxfId="187" priority="116" operator="equal">
      <formula>#REF!</formula>
    </cfRule>
  </conditionalFormatting>
  <conditionalFormatting sqref="E153:F153">
    <cfRule type="cellIs" dxfId="186" priority="45" operator="equal">
      <formula>#REF!</formula>
    </cfRule>
  </conditionalFormatting>
  <conditionalFormatting sqref="E157:F157">
    <cfRule type="cellIs" dxfId="185" priority="44" operator="equal">
      <formula>#REF!</formula>
    </cfRule>
  </conditionalFormatting>
  <conditionalFormatting sqref="E70:I70">
    <cfRule type="cellIs" dxfId="184" priority="19" operator="equal">
      <formula>#REF!</formula>
    </cfRule>
  </conditionalFormatting>
  <conditionalFormatting sqref="E120:I121 E123:I123">
    <cfRule type="cellIs" dxfId="183" priority="86" operator="equal">
      <formula>#REF!</formula>
    </cfRule>
  </conditionalFormatting>
  <conditionalFormatting sqref="E129:I129">
    <cfRule type="cellIs" dxfId="182" priority="11" operator="equal">
      <formula>#REF!</formula>
    </cfRule>
  </conditionalFormatting>
  <conditionalFormatting sqref="E173:I173">
    <cfRule type="cellIs" dxfId="181" priority="97" operator="equal">
      <formula>#REF!</formula>
    </cfRule>
  </conditionalFormatting>
  <conditionalFormatting sqref="G115">
    <cfRule type="cellIs" dxfId="180" priority="26" operator="equal">
      <formula>#REF!</formula>
    </cfRule>
  </conditionalFormatting>
  <conditionalFormatting sqref="G83:I83">
    <cfRule type="cellIs" dxfId="179" priority="48" operator="equal">
      <formula>#REF!</formula>
    </cfRule>
  </conditionalFormatting>
  <conditionalFormatting sqref="G88:I88">
    <cfRule type="cellIs" dxfId="178" priority="119" operator="equal">
      <formula>#REF!</formula>
    </cfRule>
  </conditionalFormatting>
  <conditionalFormatting sqref="G113:I113">
    <cfRule type="cellIs" dxfId="177" priority="42" operator="equal">
      <formula>#REF!</formula>
    </cfRule>
  </conditionalFormatting>
  <conditionalFormatting sqref="G119:I119">
    <cfRule type="cellIs" dxfId="176" priority="41" operator="equal">
      <formula>#REF!</formula>
    </cfRule>
  </conditionalFormatting>
  <conditionalFormatting sqref="G122:I122">
    <cfRule type="cellIs" dxfId="175" priority="40" operator="equal">
      <formula>#REF!</formula>
    </cfRule>
  </conditionalFormatting>
  <conditionalFormatting sqref="G176:I176">
    <cfRule type="cellIs" dxfId="174" priority="61" operator="equal">
      <formula>#REF!</formula>
    </cfRule>
  </conditionalFormatting>
  <conditionalFormatting sqref="G174:J174">
    <cfRule type="cellIs" dxfId="173" priority="23" operator="equal">
      <formula>#REF!</formula>
    </cfRule>
  </conditionalFormatting>
  <conditionalFormatting sqref="I6 A11:I11 E15:I16 E21:I21 A50:I50 E54:I62 A61:D61 E67:I68 A92:I92 A101 A103 A105 B107:I107 A107:A108 E114:I114 E152:I152">
    <cfRule type="cellIs" dxfId="172" priority="151" operator="equal">
      <formula>#REF!</formula>
    </cfRule>
  </conditionalFormatting>
  <conditionalFormatting sqref="I162">
    <cfRule type="cellIs" dxfId="171" priority="24" operator="equal">
      <formula>#REF!</formula>
    </cfRule>
  </conditionalFormatting>
  <conditionalFormatting sqref="J1:J44">
    <cfRule type="cellIs" dxfId="170" priority="30" operator="equal">
      <formula>#REF!</formula>
    </cfRule>
  </conditionalFormatting>
  <conditionalFormatting sqref="C192">
    <cfRule type="cellIs" dxfId="169" priority="2" operator="equal">
      <formula>#REF!</formula>
    </cfRule>
  </conditionalFormatting>
  <conditionalFormatting sqref="E148:I148">
    <cfRule type="cellIs" dxfId="168" priority="1" operator="equal">
      <formula>#REF!</formula>
    </cfRule>
  </conditionalFormatting>
  <pageMargins left="0.7" right="0.7" top="0.75" bottom="0.75" header="0.3" footer="0.3"/>
  <pageSetup paperSize="9" scale="67" fitToHeight="0" orientation="portrait" horizontalDpi="0" verticalDpi="0"/>
  <headerFooter>
    <oddHeader>&amp;L2023 Kererū Draw&amp;RV1.5 - 31 July 2023</oddHeader>
    <oddFooter>&amp;C&amp;"Calibri,Bold"&amp;14VERSION 1.5</oddFooter>
  </headerFooter>
  <rowBreaks count="2" manualBreakCount="2">
    <brk id="50" max="16383" man="1"/>
    <brk id="123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417A-5E39-7541-9884-F7C525921A9B}">
  <sheetPr>
    <pageSetUpPr fitToPage="1"/>
  </sheetPr>
  <dimension ref="A1:I269"/>
  <sheetViews>
    <sheetView showGridLines="0" showRowColHeaders="0" showRuler="0" view="pageLayout" zoomScale="114" zoomScaleNormal="100" zoomScalePageLayoutView="114" workbookViewId="0">
      <selection activeCell="A3" sqref="A3"/>
    </sheetView>
  </sheetViews>
  <sheetFormatPr baseColWidth="10" defaultColWidth="8.83203125" defaultRowHeight="21" x14ac:dyDescent="0.2"/>
  <cols>
    <col min="1" max="1" width="17" style="161" customWidth="1"/>
    <col min="2" max="2" width="11.83203125" style="95" customWidth="1"/>
    <col min="3" max="3" width="12.6640625" style="95" customWidth="1"/>
    <col min="4" max="4" width="14.5" style="95" customWidth="1"/>
    <col min="5" max="5" width="14.1640625" style="95" customWidth="1"/>
    <col min="6" max="6" width="5.83203125" style="95" customWidth="1"/>
    <col min="7" max="7" width="21.33203125" style="95" customWidth="1"/>
    <col min="8" max="8" width="2.6640625" style="95" customWidth="1"/>
    <col min="9" max="9" width="21.1640625" style="95" customWidth="1"/>
  </cols>
  <sheetData>
    <row r="1" spans="1:9" ht="251" customHeight="1" x14ac:dyDescent="0.2">
      <c r="A1" s="183"/>
      <c r="B1" s="183"/>
      <c r="C1" s="183"/>
      <c r="D1" s="183"/>
      <c r="E1" s="183"/>
      <c r="F1" s="183"/>
      <c r="G1" s="183"/>
      <c r="H1" s="183"/>
      <c r="I1" s="183"/>
    </row>
    <row r="2" spans="1:9" ht="14" customHeight="1" x14ac:dyDescent="0.2">
      <c r="A2" s="18"/>
      <c r="B2" s="22"/>
      <c r="C2" s="22"/>
      <c r="D2" s="4"/>
      <c r="E2" s="22"/>
      <c r="F2" s="22"/>
      <c r="G2" s="22"/>
      <c r="H2" s="22"/>
      <c r="I2" s="22"/>
    </row>
    <row r="3" spans="1:9" ht="20" x14ac:dyDescent="0.2">
      <c r="A3" s="61" t="s">
        <v>0</v>
      </c>
      <c r="B3" s="53" t="s">
        <v>16</v>
      </c>
      <c r="C3" s="53" t="s">
        <v>17</v>
      </c>
      <c r="D3" s="53" t="s">
        <v>18</v>
      </c>
      <c r="E3" s="53" t="s">
        <v>19</v>
      </c>
      <c r="F3" s="53" t="s">
        <v>234</v>
      </c>
      <c r="G3" s="53" t="s">
        <v>20</v>
      </c>
      <c r="H3" s="53" t="s">
        <v>21</v>
      </c>
      <c r="I3" s="53" t="s">
        <v>22</v>
      </c>
    </row>
    <row r="4" spans="1:9" ht="6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20" customHeight="1" x14ac:dyDescent="0.2">
      <c r="A5" s="192" t="s">
        <v>274</v>
      </c>
      <c r="B5" s="192"/>
      <c r="C5" s="192"/>
      <c r="D5" s="192"/>
      <c r="E5" s="192"/>
      <c r="F5" s="192"/>
      <c r="G5" s="192"/>
      <c r="H5" s="192"/>
      <c r="I5" s="192"/>
    </row>
    <row r="6" spans="1:9" ht="15" customHeight="1" x14ac:dyDescent="0.2">
      <c r="A6" s="84">
        <v>45087</v>
      </c>
      <c r="B6" s="9">
        <v>1</v>
      </c>
      <c r="C6" s="9" t="s">
        <v>106</v>
      </c>
      <c r="D6" s="138" t="s">
        <v>63</v>
      </c>
      <c r="E6" s="93" t="s">
        <v>127</v>
      </c>
      <c r="F6" s="93" t="s">
        <v>128</v>
      </c>
      <c r="G6" s="93" t="s">
        <v>129</v>
      </c>
      <c r="H6" s="93"/>
      <c r="I6" s="93" t="s">
        <v>130</v>
      </c>
    </row>
    <row r="7" spans="1:9" ht="15" customHeight="1" x14ac:dyDescent="0.2">
      <c r="A7" s="84">
        <v>45087</v>
      </c>
      <c r="B7" s="9">
        <v>2</v>
      </c>
      <c r="C7" s="9" t="s">
        <v>131</v>
      </c>
      <c r="D7" s="138" t="s">
        <v>63</v>
      </c>
      <c r="E7" s="93" t="s">
        <v>34</v>
      </c>
      <c r="F7" s="93" t="s">
        <v>128</v>
      </c>
      <c r="G7" s="93" t="s">
        <v>231</v>
      </c>
      <c r="H7" s="93"/>
      <c r="I7" s="93" t="s">
        <v>132</v>
      </c>
    </row>
    <row r="8" spans="1:9" ht="15" customHeight="1" x14ac:dyDescent="0.2">
      <c r="A8" s="84">
        <v>45087</v>
      </c>
      <c r="B8" s="9">
        <v>3</v>
      </c>
      <c r="C8" s="9" t="s">
        <v>133</v>
      </c>
      <c r="D8" s="138" t="s">
        <v>63</v>
      </c>
      <c r="E8" s="93" t="s">
        <v>35</v>
      </c>
      <c r="F8" s="93" t="s">
        <v>128</v>
      </c>
      <c r="G8" s="93" t="s">
        <v>134</v>
      </c>
      <c r="H8" s="93"/>
      <c r="I8" s="93" t="s">
        <v>135</v>
      </c>
    </row>
    <row r="9" spans="1:9" ht="15" customHeight="1" x14ac:dyDescent="0.2">
      <c r="A9" s="84">
        <v>45087</v>
      </c>
      <c r="B9" s="9">
        <v>4</v>
      </c>
      <c r="C9" s="9" t="s">
        <v>136</v>
      </c>
      <c r="D9" s="138" t="s">
        <v>63</v>
      </c>
      <c r="E9" s="93" t="s">
        <v>137</v>
      </c>
      <c r="F9" s="93" t="s">
        <v>128</v>
      </c>
      <c r="G9" s="93" t="s">
        <v>138</v>
      </c>
      <c r="H9" s="93"/>
      <c r="I9" s="93" t="s">
        <v>139</v>
      </c>
    </row>
    <row r="10" spans="1:9" ht="15" customHeight="1" x14ac:dyDescent="0.2">
      <c r="A10" s="84">
        <v>45087</v>
      </c>
      <c r="B10" s="9">
        <v>5</v>
      </c>
      <c r="C10" s="9" t="s">
        <v>75</v>
      </c>
      <c r="D10" s="138" t="s">
        <v>63</v>
      </c>
      <c r="E10" s="93" t="s">
        <v>127</v>
      </c>
      <c r="F10" s="93" t="s">
        <v>128</v>
      </c>
      <c r="G10" s="93" t="s">
        <v>130</v>
      </c>
      <c r="H10" s="93"/>
      <c r="I10" s="93" t="s">
        <v>129</v>
      </c>
    </row>
    <row r="11" spans="1:9" ht="15" customHeight="1" x14ac:dyDescent="0.2">
      <c r="A11" s="84">
        <v>45087</v>
      </c>
      <c r="B11" s="9">
        <v>6</v>
      </c>
      <c r="C11" s="9" t="s">
        <v>140</v>
      </c>
      <c r="D11" s="138" t="s">
        <v>63</v>
      </c>
      <c r="E11" s="93" t="s">
        <v>34</v>
      </c>
      <c r="F11" s="93" t="s">
        <v>128</v>
      </c>
      <c r="G11" s="93" t="s">
        <v>132</v>
      </c>
      <c r="H11" s="93"/>
      <c r="I11" s="93" t="s">
        <v>231</v>
      </c>
    </row>
    <row r="12" spans="1:9" ht="15" customHeight="1" x14ac:dyDescent="0.2">
      <c r="A12" s="84">
        <v>45087</v>
      </c>
      <c r="B12" s="9">
        <v>7</v>
      </c>
      <c r="C12" s="9" t="s">
        <v>51</v>
      </c>
      <c r="D12" s="138" t="s">
        <v>63</v>
      </c>
      <c r="E12" s="93" t="s">
        <v>35</v>
      </c>
      <c r="F12" s="93" t="s">
        <v>128</v>
      </c>
      <c r="G12" s="93" t="s">
        <v>134</v>
      </c>
      <c r="H12" s="93"/>
      <c r="I12" s="93" t="s">
        <v>135</v>
      </c>
    </row>
    <row r="13" spans="1:9" ht="15" customHeight="1" x14ac:dyDescent="0.2">
      <c r="A13" s="84">
        <v>45087</v>
      </c>
      <c r="B13" s="9">
        <v>8</v>
      </c>
      <c r="C13" s="9" t="s">
        <v>76</v>
      </c>
      <c r="D13" s="138" t="s">
        <v>63</v>
      </c>
      <c r="E13" s="93" t="s">
        <v>127</v>
      </c>
      <c r="F13" s="93" t="s">
        <v>128</v>
      </c>
      <c r="G13" s="93" t="s">
        <v>129</v>
      </c>
      <c r="H13" s="93"/>
      <c r="I13" s="93" t="s">
        <v>130</v>
      </c>
    </row>
    <row r="14" spans="1:9" ht="15" customHeight="1" x14ac:dyDescent="0.2">
      <c r="A14" s="84">
        <v>45087</v>
      </c>
      <c r="B14" s="9">
        <v>9</v>
      </c>
      <c r="C14" s="9" t="s">
        <v>141</v>
      </c>
      <c r="D14" s="138" t="s">
        <v>63</v>
      </c>
      <c r="E14" s="93" t="s">
        <v>137</v>
      </c>
      <c r="F14" s="93" t="s">
        <v>128</v>
      </c>
      <c r="G14" s="93" t="s">
        <v>139</v>
      </c>
      <c r="H14" s="93"/>
      <c r="I14" s="93" t="s">
        <v>138</v>
      </c>
    </row>
    <row r="15" spans="1:9" ht="15" customHeight="1" x14ac:dyDescent="0.2">
      <c r="A15" s="18"/>
      <c r="B15" s="7"/>
      <c r="C15" s="7"/>
      <c r="D15" s="7"/>
      <c r="E15" s="7"/>
      <c r="F15" s="7"/>
      <c r="G15" s="7"/>
      <c r="H15" s="7"/>
      <c r="I15" s="7"/>
    </row>
    <row r="16" spans="1:9" ht="15" customHeight="1" x14ac:dyDescent="0.2">
      <c r="A16" s="84">
        <v>45088</v>
      </c>
      <c r="B16" s="9">
        <v>10</v>
      </c>
      <c r="C16" s="93" t="s">
        <v>4</v>
      </c>
      <c r="D16" s="139" t="s">
        <v>142</v>
      </c>
      <c r="E16" s="93" t="s">
        <v>143</v>
      </c>
      <c r="F16" s="93" t="s">
        <v>128</v>
      </c>
      <c r="G16" s="93" t="s">
        <v>144</v>
      </c>
      <c r="H16" s="93"/>
      <c r="I16" s="93" t="s">
        <v>145</v>
      </c>
    </row>
    <row r="17" spans="1:9" ht="15" customHeight="1" x14ac:dyDescent="0.2">
      <c r="A17" s="84">
        <v>45088</v>
      </c>
      <c r="B17" s="9">
        <v>11</v>
      </c>
      <c r="C17" s="93" t="s">
        <v>5</v>
      </c>
      <c r="D17" s="139" t="s">
        <v>142</v>
      </c>
      <c r="E17" s="93" t="s">
        <v>146</v>
      </c>
      <c r="F17" s="93" t="s">
        <v>128</v>
      </c>
      <c r="G17" s="93" t="s">
        <v>147</v>
      </c>
      <c r="H17" s="93"/>
      <c r="I17" s="93" t="s">
        <v>148</v>
      </c>
    </row>
    <row r="18" spans="1:9" ht="15" customHeight="1" x14ac:dyDescent="0.2">
      <c r="A18" s="84">
        <v>45088</v>
      </c>
      <c r="B18" s="9">
        <v>12</v>
      </c>
      <c r="C18" s="93" t="s">
        <v>6</v>
      </c>
      <c r="D18" s="139" t="s">
        <v>142</v>
      </c>
      <c r="E18" s="93" t="s">
        <v>29</v>
      </c>
      <c r="F18" s="93" t="s">
        <v>128</v>
      </c>
      <c r="G18" s="93" t="s">
        <v>149</v>
      </c>
      <c r="H18" s="93"/>
      <c r="I18" s="93" t="s">
        <v>232</v>
      </c>
    </row>
    <row r="19" spans="1:9" ht="15" customHeight="1" x14ac:dyDescent="0.2">
      <c r="A19" s="84">
        <v>45088</v>
      </c>
      <c r="B19" s="9">
        <v>13</v>
      </c>
      <c r="C19" s="93" t="s">
        <v>70</v>
      </c>
      <c r="D19" s="139" t="s">
        <v>142</v>
      </c>
      <c r="E19" s="93" t="s">
        <v>143</v>
      </c>
      <c r="F19" s="93" t="s">
        <v>128</v>
      </c>
      <c r="G19" s="93" t="s">
        <v>145</v>
      </c>
      <c r="H19" s="93"/>
      <c r="I19" s="93" t="s">
        <v>150</v>
      </c>
    </row>
    <row r="20" spans="1:9" ht="15" customHeight="1" x14ac:dyDescent="0.2">
      <c r="A20" s="84">
        <v>45088</v>
      </c>
      <c r="B20" s="9">
        <v>14</v>
      </c>
      <c r="C20" s="93" t="s">
        <v>7</v>
      </c>
      <c r="D20" s="139" t="s">
        <v>142</v>
      </c>
      <c r="E20" s="93" t="s">
        <v>146</v>
      </c>
      <c r="F20" s="93" t="s">
        <v>128</v>
      </c>
      <c r="G20" s="93" t="s">
        <v>147</v>
      </c>
      <c r="H20" s="93"/>
      <c r="I20" s="93" t="s">
        <v>148</v>
      </c>
    </row>
    <row r="21" spans="1:9" ht="15" customHeight="1" x14ac:dyDescent="0.2">
      <c r="A21" s="84">
        <v>45088</v>
      </c>
      <c r="B21" s="9">
        <v>15</v>
      </c>
      <c r="C21" s="93" t="s">
        <v>8</v>
      </c>
      <c r="D21" s="139" t="s">
        <v>142</v>
      </c>
      <c r="E21" s="93" t="s">
        <v>151</v>
      </c>
      <c r="F21" s="93" t="s">
        <v>128</v>
      </c>
      <c r="G21" s="93" t="s">
        <v>199</v>
      </c>
      <c r="H21" s="93"/>
      <c r="I21" s="93" t="s">
        <v>153</v>
      </c>
    </row>
    <row r="22" spans="1:9" s="90" customFormat="1" ht="15" customHeight="1" x14ac:dyDescent="0.2">
      <c r="A22" s="84">
        <v>45088</v>
      </c>
      <c r="B22" s="9">
        <v>16</v>
      </c>
      <c r="C22" s="93" t="s">
        <v>9</v>
      </c>
      <c r="D22" s="139" t="s">
        <v>142</v>
      </c>
      <c r="E22" s="93" t="s">
        <v>29</v>
      </c>
      <c r="F22" s="93" t="s">
        <v>128</v>
      </c>
      <c r="G22" s="93" t="s">
        <v>232</v>
      </c>
      <c r="H22" s="93"/>
      <c r="I22" s="93" t="s">
        <v>154</v>
      </c>
    </row>
    <row r="23" spans="1:9" ht="15" customHeight="1" x14ac:dyDescent="0.2">
      <c r="A23" s="84">
        <v>45088</v>
      </c>
      <c r="B23" s="9">
        <v>17</v>
      </c>
      <c r="C23" s="93" t="s">
        <v>10</v>
      </c>
      <c r="D23" s="139" t="s">
        <v>142</v>
      </c>
      <c r="E23" s="93" t="s">
        <v>143</v>
      </c>
      <c r="F23" s="93" t="s">
        <v>128</v>
      </c>
      <c r="G23" s="93" t="s">
        <v>144</v>
      </c>
      <c r="H23" s="93"/>
      <c r="I23" s="93" t="s">
        <v>150</v>
      </c>
    </row>
    <row r="24" spans="1:9" ht="15" customHeight="1" x14ac:dyDescent="0.2">
      <c r="A24" s="84">
        <v>45088</v>
      </c>
      <c r="B24" s="9">
        <v>18</v>
      </c>
      <c r="C24" s="93" t="s">
        <v>11</v>
      </c>
      <c r="D24" s="139" t="s">
        <v>142</v>
      </c>
      <c r="E24" s="93" t="s">
        <v>151</v>
      </c>
      <c r="F24" s="93" t="s">
        <v>128</v>
      </c>
      <c r="G24" s="93" t="s">
        <v>153</v>
      </c>
      <c r="H24" s="93"/>
      <c r="I24" s="93" t="s">
        <v>199</v>
      </c>
    </row>
    <row r="25" spans="1:9" ht="15" customHeight="1" x14ac:dyDescent="0.2">
      <c r="A25" s="84">
        <v>45088</v>
      </c>
      <c r="B25" s="9">
        <v>19</v>
      </c>
      <c r="C25" s="93" t="s">
        <v>12</v>
      </c>
      <c r="D25" s="139" t="s">
        <v>142</v>
      </c>
      <c r="E25" s="93" t="s">
        <v>29</v>
      </c>
      <c r="F25" s="93" t="s">
        <v>128</v>
      </c>
      <c r="G25" s="93" t="s">
        <v>155</v>
      </c>
      <c r="H25" s="93"/>
      <c r="I25" s="93" t="s">
        <v>154</v>
      </c>
    </row>
    <row r="26" spans="1:9" ht="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18" customHeight="1" x14ac:dyDescent="0.2">
      <c r="A27" s="192" t="s">
        <v>275</v>
      </c>
      <c r="B27" s="192"/>
      <c r="C27" s="192"/>
      <c r="D27" s="192"/>
      <c r="E27" s="192"/>
      <c r="F27" s="192"/>
      <c r="G27" s="192"/>
      <c r="H27" s="192"/>
      <c r="I27" s="192"/>
    </row>
    <row r="28" spans="1:9" ht="15" customHeight="1" x14ac:dyDescent="0.2">
      <c r="A28" s="84">
        <v>45094</v>
      </c>
      <c r="B28" s="9">
        <v>20</v>
      </c>
      <c r="C28" s="9" t="s">
        <v>106</v>
      </c>
      <c r="D28" s="139" t="s">
        <v>142</v>
      </c>
      <c r="E28" s="93" t="s">
        <v>35</v>
      </c>
      <c r="F28" s="93" t="s">
        <v>128</v>
      </c>
      <c r="G28" s="93" t="s">
        <v>135</v>
      </c>
      <c r="H28" s="93"/>
      <c r="I28" s="93" t="s">
        <v>156</v>
      </c>
    </row>
    <row r="29" spans="1:9" ht="15" customHeight="1" x14ac:dyDescent="0.2">
      <c r="A29" s="84">
        <v>45094</v>
      </c>
      <c r="B29" s="9">
        <v>21</v>
      </c>
      <c r="C29" s="9" t="s">
        <v>131</v>
      </c>
      <c r="D29" s="139" t="s">
        <v>142</v>
      </c>
      <c r="E29" s="93" t="s">
        <v>34</v>
      </c>
      <c r="F29" s="93" t="s">
        <v>128</v>
      </c>
      <c r="G29" s="93" t="s">
        <v>157</v>
      </c>
      <c r="H29" s="93"/>
      <c r="I29" s="93" t="s">
        <v>158</v>
      </c>
    </row>
    <row r="30" spans="1:9" ht="15" customHeight="1" x14ac:dyDescent="0.2">
      <c r="A30" s="84">
        <v>45094</v>
      </c>
      <c r="B30" s="9">
        <v>22</v>
      </c>
      <c r="C30" s="9" t="s">
        <v>133</v>
      </c>
      <c r="D30" s="139" t="s">
        <v>142</v>
      </c>
      <c r="E30" s="93" t="s">
        <v>34</v>
      </c>
      <c r="F30" s="93" t="s">
        <v>128</v>
      </c>
      <c r="G30" s="93" t="s">
        <v>159</v>
      </c>
      <c r="H30" s="93"/>
      <c r="I30" s="93" t="s">
        <v>160</v>
      </c>
    </row>
    <row r="31" spans="1:9" ht="15" customHeight="1" x14ac:dyDescent="0.2">
      <c r="A31" s="84">
        <v>45094</v>
      </c>
      <c r="B31" s="9">
        <v>23</v>
      </c>
      <c r="C31" s="9" t="s">
        <v>136</v>
      </c>
      <c r="D31" s="139" t="s">
        <v>142</v>
      </c>
      <c r="E31" s="93" t="s">
        <v>127</v>
      </c>
      <c r="F31" s="93" t="s">
        <v>128</v>
      </c>
      <c r="G31" s="93" t="s">
        <v>130</v>
      </c>
      <c r="H31" s="93"/>
      <c r="I31" s="93" t="s">
        <v>161</v>
      </c>
    </row>
    <row r="32" spans="1:9" ht="15" customHeight="1" x14ac:dyDescent="0.2">
      <c r="A32" s="84">
        <v>45094</v>
      </c>
      <c r="B32" s="9">
        <v>24</v>
      </c>
      <c r="C32" s="9" t="s">
        <v>75</v>
      </c>
      <c r="D32" s="139" t="s">
        <v>142</v>
      </c>
      <c r="E32" s="93" t="s">
        <v>35</v>
      </c>
      <c r="F32" s="93" t="s">
        <v>128</v>
      </c>
      <c r="G32" s="93" t="s">
        <v>156</v>
      </c>
      <c r="H32" s="93"/>
      <c r="I32" s="93" t="s">
        <v>162</v>
      </c>
    </row>
    <row r="33" spans="1:9" ht="15" customHeight="1" x14ac:dyDescent="0.2">
      <c r="A33" s="84">
        <v>45094</v>
      </c>
      <c r="B33" s="9">
        <v>25</v>
      </c>
      <c r="C33" s="9" t="s">
        <v>140</v>
      </c>
      <c r="D33" s="139" t="s">
        <v>142</v>
      </c>
      <c r="E33" s="93" t="s">
        <v>34</v>
      </c>
      <c r="F33" s="93" t="s">
        <v>128</v>
      </c>
      <c r="G33" s="93" t="s">
        <v>160</v>
      </c>
      <c r="H33" s="93"/>
      <c r="I33" s="93" t="s">
        <v>157</v>
      </c>
    </row>
    <row r="34" spans="1:9" ht="15" customHeight="1" x14ac:dyDescent="0.2">
      <c r="A34" s="84">
        <v>45094</v>
      </c>
      <c r="B34" s="9">
        <v>26</v>
      </c>
      <c r="C34" s="9" t="s">
        <v>51</v>
      </c>
      <c r="D34" s="139" t="s">
        <v>142</v>
      </c>
      <c r="E34" s="93" t="s">
        <v>34</v>
      </c>
      <c r="F34" s="93" t="s">
        <v>128</v>
      </c>
      <c r="G34" s="93" t="s">
        <v>158</v>
      </c>
      <c r="H34" s="93"/>
      <c r="I34" s="93" t="s">
        <v>159</v>
      </c>
    </row>
    <row r="35" spans="1:9" ht="15" customHeight="1" x14ac:dyDescent="0.2">
      <c r="A35" s="84">
        <v>45094</v>
      </c>
      <c r="B35" s="9">
        <v>27</v>
      </c>
      <c r="C35" s="9" t="s">
        <v>76</v>
      </c>
      <c r="D35" s="139" t="s">
        <v>142</v>
      </c>
      <c r="E35" s="93" t="s">
        <v>35</v>
      </c>
      <c r="F35" s="93" t="s">
        <v>128</v>
      </c>
      <c r="G35" s="93" t="s">
        <v>162</v>
      </c>
      <c r="H35" s="93"/>
      <c r="I35" s="93" t="s">
        <v>135</v>
      </c>
    </row>
    <row r="36" spans="1:9" ht="15" customHeight="1" x14ac:dyDescent="0.2">
      <c r="A36" s="145"/>
      <c r="B36" s="146"/>
      <c r="C36" s="146"/>
      <c r="D36" s="146"/>
      <c r="E36" s="146"/>
      <c r="F36" s="146"/>
      <c r="G36" s="146"/>
      <c r="H36" s="146"/>
      <c r="I36" s="2"/>
    </row>
    <row r="37" spans="1:9" ht="15" customHeight="1" x14ac:dyDescent="0.2">
      <c r="A37" s="84">
        <v>45095</v>
      </c>
      <c r="B37" s="9">
        <v>28</v>
      </c>
      <c r="C37" s="93" t="s">
        <v>4</v>
      </c>
      <c r="D37" s="139" t="s">
        <v>142</v>
      </c>
      <c r="E37" s="93" t="s">
        <v>39</v>
      </c>
      <c r="F37" s="93" t="s">
        <v>128</v>
      </c>
      <c r="G37" s="93" t="s">
        <v>163</v>
      </c>
      <c r="H37" s="93"/>
      <c r="I37" s="93" t="s">
        <v>164</v>
      </c>
    </row>
    <row r="38" spans="1:9" ht="15" customHeight="1" x14ac:dyDescent="0.2">
      <c r="A38" s="84">
        <v>45095</v>
      </c>
      <c r="B38" s="9">
        <v>29</v>
      </c>
      <c r="C38" s="93" t="s">
        <v>5</v>
      </c>
      <c r="D38" s="139" t="s">
        <v>142</v>
      </c>
      <c r="E38" s="93" t="s">
        <v>39</v>
      </c>
      <c r="F38" s="93" t="s">
        <v>128</v>
      </c>
      <c r="G38" s="93" t="s">
        <v>165</v>
      </c>
      <c r="H38" s="93"/>
      <c r="I38" s="93" t="s">
        <v>166</v>
      </c>
    </row>
    <row r="39" spans="1:9" ht="15" customHeight="1" x14ac:dyDescent="0.2">
      <c r="A39" s="84">
        <v>45095</v>
      </c>
      <c r="B39" s="9">
        <v>30</v>
      </c>
      <c r="C39" s="93" t="s">
        <v>6</v>
      </c>
      <c r="D39" s="139" t="s">
        <v>142</v>
      </c>
      <c r="E39" s="93" t="s">
        <v>137</v>
      </c>
      <c r="F39" s="93" t="s">
        <v>128</v>
      </c>
      <c r="G39" s="93" t="s">
        <v>167</v>
      </c>
      <c r="H39" s="93"/>
      <c r="I39" s="93" t="s">
        <v>139</v>
      </c>
    </row>
    <row r="40" spans="1:9" ht="15" customHeight="1" x14ac:dyDescent="0.2">
      <c r="A40" s="84">
        <v>45095</v>
      </c>
      <c r="B40" s="9">
        <v>31</v>
      </c>
      <c r="C40" s="93" t="s">
        <v>70</v>
      </c>
      <c r="D40" s="139" t="s">
        <v>142</v>
      </c>
      <c r="E40" s="93" t="s">
        <v>29</v>
      </c>
      <c r="F40" s="93" t="s">
        <v>128</v>
      </c>
      <c r="G40" s="93" t="s">
        <v>154</v>
      </c>
      <c r="H40" s="93"/>
      <c r="I40" s="93" t="s">
        <v>149</v>
      </c>
    </row>
    <row r="41" spans="1:9" ht="15" customHeight="1" x14ac:dyDescent="0.2">
      <c r="A41" s="84">
        <v>45095</v>
      </c>
      <c r="B41" s="9">
        <v>32</v>
      </c>
      <c r="C41" s="93" t="s">
        <v>7</v>
      </c>
      <c r="D41" s="139" t="s">
        <v>142</v>
      </c>
      <c r="E41" s="93" t="s">
        <v>39</v>
      </c>
      <c r="F41" s="93" t="s">
        <v>128</v>
      </c>
      <c r="G41" s="93" t="s">
        <v>168</v>
      </c>
      <c r="H41" s="93"/>
      <c r="I41" s="93" t="s">
        <v>164</v>
      </c>
    </row>
    <row r="42" spans="1:9" ht="15" customHeight="1" x14ac:dyDescent="0.2">
      <c r="A42" s="84">
        <v>45095</v>
      </c>
      <c r="B42" s="9">
        <v>33</v>
      </c>
      <c r="C42" s="93" t="s">
        <v>8</v>
      </c>
      <c r="D42" s="139" t="s">
        <v>142</v>
      </c>
      <c r="E42" s="93" t="s">
        <v>39</v>
      </c>
      <c r="F42" s="93" t="s">
        <v>128</v>
      </c>
      <c r="G42" s="93" t="s">
        <v>166</v>
      </c>
      <c r="H42" s="93"/>
      <c r="I42" s="93" t="s">
        <v>163</v>
      </c>
    </row>
    <row r="43" spans="1:9" ht="15" customHeight="1" x14ac:dyDescent="0.2">
      <c r="A43" s="84">
        <v>45095</v>
      </c>
      <c r="B43" s="9">
        <v>34</v>
      </c>
      <c r="C43" s="93" t="s">
        <v>9</v>
      </c>
      <c r="D43" s="139" t="s">
        <v>142</v>
      </c>
      <c r="E43" s="93" t="s">
        <v>29</v>
      </c>
      <c r="F43" s="93" t="s">
        <v>128</v>
      </c>
      <c r="G43" s="140" t="s">
        <v>155</v>
      </c>
      <c r="H43" s="93"/>
      <c r="I43" s="93" t="s">
        <v>169</v>
      </c>
    </row>
    <row r="44" spans="1:9" ht="15" customHeight="1" x14ac:dyDescent="0.2">
      <c r="A44" s="84">
        <v>45095</v>
      </c>
      <c r="B44" s="9">
        <v>35</v>
      </c>
      <c r="C44" s="93" t="s">
        <v>10</v>
      </c>
      <c r="D44" s="139" t="s">
        <v>142</v>
      </c>
      <c r="E44" s="93" t="s">
        <v>137</v>
      </c>
      <c r="F44" s="93" t="s">
        <v>128</v>
      </c>
      <c r="G44" s="93" t="s">
        <v>170</v>
      </c>
      <c r="H44" s="93"/>
      <c r="I44" s="93" t="s">
        <v>167</v>
      </c>
    </row>
    <row r="45" spans="1:9" ht="15" customHeight="1" x14ac:dyDescent="0.2">
      <c r="A45" s="84">
        <v>45095</v>
      </c>
      <c r="B45" s="9">
        <v>36</v>
      </c>
      <c r="C45" s="93" t="s">
        <v>11</v>
      </c>
      <c r="D45" s="139" t="s">
        <v>142</v>
      </c>
      <c r="E45" s="93" t="s">
        <v>39</v>
      </c>
      <c r="F45" s="93" t="s">
        <v>128</v>
      </c>
      <c r="G45" s="93" t="s">
        <v>168</v>
      </c>
      <c r="H45" s="93"/>
      <c r="I45" s="93" t="s">
        <v>165</v>
      </c>
    </row>
    <row r="46" spans="1:9" ht="15" customHeight="1" x14ac:dyDescent="0.2">
      <c r="A46" s="84">
        <v>45095</v>
      </c>
      <c r="B46" s="9">
        <v>37</v>
      </c>
      <c r="C46" s="93" t="s">
        <v>12</v>
      </c>
      <c r="D46" s="139" t="s">
        <v>142</v>
      </c>
      <c r="E46" s="93" t="s">
        <v>29</v>
      </c>
      <c r="F46" s="93" t="s">
        <v>128</v>
      </c>
      <c r="G46" s="93" t="s">
        <v>154</v>
      </c>
      <c r="H46" s="93"/>
      <c r="I46" s="93" t="s">
        <v>169</v>
      </c>
    </row>
    <row r="47" spans="1:9" ht="1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30" customHeight="1" x14ac:dyDescent="0.2">
      <c r="A48" s="192" t="s">
        <v>276</v>
      </c>
      <c r="B48" s="192"/>
      <c r="C48" s="192"/>
      <c r="D48" s="192"/>
      <c r="E48" s="192"/>
      <c r="F48" s="192"/>
      <c r="G48" s="192"/>
      <c r="H48" s="192"/>
      <c r="I48" s="192"/>
    </row>
    <row r="49" spans="1:9" ht="15" customHeight="1" x14ac:dyDescent="0.2">
      <c r="A49" s="84">
        <v>45101</v>
      </c>
      <c r="B49" s="212"/>
      <c r="C49" s="213"/>
      <c r="D49" s="138" t="s">
        <v>63</v>
      </c>
      <c r="E49" s="214" t="s">
        <v>171</v>
      </c>
      <c r="F49" s="214"/>
      <c r="G49" s="214"/>
      <c r="H49" s="214"/>
      <c r="I49" s="214"/>
    </row>
    <row r="50" spans="1:9" ht="15" customHeight="1" x14ac:dyDescent="0.2">
      <c r="A50" s="145"/>
      <c r="B50" s="146"/>
      <c r="C50" s="146"/>
      <c r="D50" s="146"/>
      <c r="E50" s="146"/>
      <c r="F50" s="146"/>
      <c r="G50" s="146"/>
      <c r="H50" s="146"/>
      <c r="I50" s="2"/>
    </row>
    <row r="51" spans="1:9" ht="15" customHeight="1" x14ac:dyDescent="0.2">
      <c r="A51" s="84">
        <v>45102</v>
      </c>
      <c r="B51" s="212"/>
      <c r="C51" s="213"/>
      <c r="D51" s="138" t="s">
        <v>63</v>
      </c>
      <c r="E51" s="214" t="s">
        <v>171</v>
      </c>
      <c r="F51" s="214"/>
      <c r="G51" s="214"/>
      <c r="H51" s="214"/>
      <c r="I51" s="214"/>
    </row>
    <row r="52" spans="1:9" ht="1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15" customHeight="1" x14ac:dyDescent="0.2">
      <c r="A53" s="84">
        <v>45101</v>
      </c>
      <c r="B53" s="9">
        <v>38</v>
      </c>
      <c r="C53" s="9" t="s">
        <v>106</v>
      </c>
      <c r="D53" s="139" t="s">
        <v>142</v>
      </c>
      <c r="E53" s="93" t="s">
        <v>39</v>
      </c>
      <c r="F53" s="93" t="s">
        <v>128</v>
      </c>
      <c r="G53" s="93" t="s">
        <v>164</v>
      </c>
      <c r="H53" s="93"/>
      <c r="I53" s="93" t="s">
        <v>165</v>
      </c>
    </row>
    <row r="54" spans="1:9" ht="15" customHeight="1" x14ac:dyDescent="0.2">
      <c r="A54" s="84">
        <v>45101</v>
      </c>
      <c r="B54" s="9">
        <v>39</v>
      </c>
      <c r="C54" s="9" t="s">
        <v>131</v>
      </c>
      <c r="D54" s="139" t="s">
        <v>142</v>
      </c>
      <c r="E54" s="93" t="s">
        <v>39</v>
      </c>
      <c r="F54" s="93" t="s">
        <v>128</v>
      </c>
      <c r="G54" s="93" t="s">
        <v>163</v>
      </c>
      <c r="H54" s="93"/>
      <c r="I54" s="93" t="s">
        <v>166</v>
      </c>
    </row>
    <row r="55" spans="1:9" ht="15" customHeight="1" x14ac:dyDescent="0.2">
      <c r="A55" s="84">
        <v>45101</v>
      </c>
      <c r="B55" s="9">
        <v>40</v>
      </c>
      <c r="C55" s="9" t="s">
        <v>133</v>
      </c>
      <c r="D55" s="139" t="s">
        <v>142</v>
      </c>
      <c r="E55" s="93" t="s">
        <v>151</v>
      </c>
      <c r="F55" s="93" t="s">
        <v>128</v>
      </c>
      <c r="G55" s="93" t="s">
        <v>153</v>
      </c>
      <c r="H55" s="93"/>
      <c r="I55" s="93" t="s">
        <v>199</v>
      </c>
    </row>
    <row r="56" spans="1:9" ht="15" customHeight="1" x14ac:dyDescent="0.2">
      <c r="A56" s="84">
        <v>45101</v>
      </c>
      <c r="B56" s="9">
        <v>41</v>
      </c>
      <c r="C56" s="9" t="s">
        <v>136</v>
      </c>
      <c r="D56" s="139" t="s">
        <v>142</v>
      </c>
      <c r="E56" s="93" t="s">
        <v>39</v>
      </c>
      <c r="F56" s="93" t="s">
        <v>128</v>
      </c>
      <c r="G56" s="93" t="s">
        <v>168</v>
      </c>
      <c r="H56" s="93"/>
      <c r="I56" s="93" t="s">
        <v>163</v>
      </c>
    </row>
    <row r="57" spans="1:9" ht="15" customHeight="1" x14ac:dyDescent="0.2">
      <c r="A57" s="84">
        <v>45101</v>
      </c>
      <c r="B57" s="9">
        <v>42</v>
      </c>
      <c r="C57" s="93" t="s">
        <v>8</v>
      </c>
      <c r="D57" s="139" t="s">
        <v>142</v>
      </c>
      <c r="E57" s="93" t="s">
        <v>39</v>
      </c>
      <c r="F57" s="93" t="s">
        <v>128</v>
      </c>
      <c r="G57" s="93" t="s">
        <v>166</v>
      </c>
      <c r="H57" s="93"/>
      <c r="I57" s="93" t="s">
        <v>164</v>
      </c>
    </row>
    <row r="58" spans="1:9" ht="15" customHeight="1" x14ac:dyDescent="0.2">
      <c r="A58" s="84">
        <v>45101</v>
      </c>
      <c r="B58" s="9">
        <v>43</v>
      </c>
      <c r="C58" s="93" t="s">
        <v>9</v>
      </c>
      <c r="D58" s="139" t="s">
        <v>142</v>
      </c>
      <c r="E58" s="93" t="s">
        <v>151</v>
      </c>
      <c r="F58" s="93" t="s">
        <v>128</v>
      </c>
      <c r="G58" s="93" t="s">
        <v>153</v>
      </c>
      <c r="H58" s="93"/>
      <c r="I58" s="93" t="s">
        <v>199</v>
      </c>
    </row>
    <row r="59" spans="1:9" ht="15" customHeight="1" x14ac:dyDescent="0.2">
      <c r="A59" s="145"/>
      <c r="B59" s="146"/>
      <c r="C59" s="146"/>
      <c r="D59" s="146"/>
      <c r="E59" s="146"/>
      <c r="F59" s="146"/>
      <c r="G59" s="146"/>
      <c r="H59" s="146"/>
      <c r="I59" s="2"/>
    </row>
    <row r="60" spans="1:9" ht="15" customHeight="1" x14ac:dyDescent="0.2">
      <c r="A60" s="84">
        <v>45102</v>
      </c>
      <c r="B60" s="9">
        <v>44</v>
      </c>
      <c r="C60" s="9" t="s">
        <v>106</v>
      </c>
      <c r="D60" s="139" t="s">
        <v>142</v>
      </c>
      <c r="E60" s="93" t="s">
        <v>29</v>
      </c>
      <c r="F60" s="93" t="s">
        <v>128</v>
      </c>
      <c r="G60" s="93" t="s">
        <v>169</v>
      </c>
      <c r="H60" s="93"/>
      <c r="I60" s="93" t="s">
        <v>155</v>
      </c>
    </row>
    <row r="61" spans="1:9" ht="15" customHeight="1" x14ac:dyDescent="0.2">
      <c r="A61" s="84">
        <v>45102</v>
      </c>
      <c r="B61" s="9">
        <v>45</v>
      </c>
      <c r="C61" s="9" t="s">
        <v>131</v>
      </c>
      <c r="D61" s="139" t="s">
        <v>142</v>
      </c>
      <c r="E61" s="93" t="s">
        <v>143</v>
      </c>
      <c r="F61" s="93" t="s">
        <v>128</v>
      </c>
      <c r="G61" s="93" t="s">
        <v>145</v>
      </c>
      <c r="H61" s="93"/>
      <c r="I61" s="93" t="s">
        <v>144</v>
      </c>
    </row>
    <row r="62" spans="1:9" ht="15" customHeight="1" x14ac:dyDescent="0.2">
      <c r="A62" s="84">
        <v>45102</v>
      </c>
      <c r="B62" s="9">
        <v>46</v>
      </c>
      <c r="C62" s="9" t="s">
        <v>133</v>
      </c>
      <c r="D62" s="139" t="s">
        <v>142</v>
      </c>
      <c r="E62" s="93" t="s">
        <v>29</v>
      </c>
      <c r="F62" s="93" t="s">
        <v>128</v>
      </c>
      <c r="G62" s="93" t="s">
        <v>155</v>
      </c>
      <c r="H62" s="93"/>
      <c r="I62" s="93" t="s">
        <v>232</v>
      </c>
    </row>
    <row r="63" spans="1:9" ht="15" customHeight="1" x14ac:dyDescent="0.2">
      <c r="A63" s="84">
        <v>45102</v>
      </c>
      <c r="B63" s="126">
        <v>47</v>
      </c>
      <c r="C63" s="126" t="s">
        <v>136</v>
      </c>
      <c r="D63" s="139" t="s">
        <v>142</v>
      </c>
      <c r="E63" s="136" t="s">
        <v>172</v>
      </c>
      <c r="F63" s="137" t="s">
        <v>173</v>
      </c>
      <c r="G63" s="141" t="s">
        <v>174</v>
      </c>
      <c r="H63" s="128"/>
      <c r="I63" s="137" t="s">
        <v>149</v>
      </c>
    </row>
    <row r="64" spans="1:9" ht="15" customHeight="1" x14ac:dyDescent="0.2">
      <c r="A64" s="84">
        <v>45102</v>
      </c>
      <c r="B64" s="9">
        <v>48</v>
      </c>
      <c r="C64" s="9" t="s">
        <v>140</v>
      </c>
      <c r="D64" s="139" t="s">
        <v>142</v>
      </c>
      <c r="E64" s="93" t="s">
        <v>143</v>
      </c>
      <c r="F64" s="93" t="s">
        <v>128</v>
      </c>
      <c r="G64" s="93" t="s">
        <v>145</v>
      </c>
      <c r="H64" s="93"/>
      <c r="I64" s="93" t="s">
        <v>144</v>
      </c>
    </row>
    <row r="65" spans="1:9" ht="15" customHeight="1" x14ac:dyDescent="0.2">
      <c r="A65" s="84">
        <v>45102</v>
      </c>
      <c r="B65" s="9">
        <v>49</v>
      </c>
      <c r="C65" s="9" t="s">
        <v>51</v>
      </c>
      <c r="D65" s="139" t="s">
        <v>142</v>
      </c>
      <c r="E65" s="93" t="s">
        <v>29</v>
      </c>
      <c r="F65" s="93" t="s">
        <v>128</v>
      </c>
      <c r="G65" s="93" t="s">
        <v>169</v>
      </c>
      <c r="H65" s="140"/>
      <c r="I65" s="93" t="s">
        <v>232</v>
      </c>
    </row>
    <row r="66" spans="1:9" ht="9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</row>
    <row r="67" spans="1:9" ht="20" customHeight="1" x14ac:dyDescent="0.2">
      <c r="A67" s="192" t="s">
        <v>277</v>
      </c>
      <c r="B67" s="192"/>
      <c r="C67" s="192"/>
      <c r="D67" s="192"/>
      <c r="E67" s="192"/>
      <c r="F67" s="192"/>
      <c r="G67" s="192"/>
      <c r="H67" s="192"/>
      <c r="I67" s="192"/>
    </row>
    <row r="68" spans="1:9" ht="15" customHeight="1" x14ac:dyDescent="0.2">
      <c r="A68" s="84">
        <v>45108</v>
      </c>
      <c r="B68" s="127" t="s">
        <v>175</v>
      </c>
      <c r="C68" s="127" t="s">
        <v>55</v>
      </c>
      <c r="D68" s="127" t="s">
        <v>176</v>
      </c>
      <c r="E68" s="127" t="s">
        <v>127</v>
      </c>
      <c r="F68" s="127" t="s">
        <v>177</v>
      </c>
      <c r="G68" s="127" t="s">
        <v>178</v>
      </c>
      <c r="H68" s="93"/>
      <c r="I68" s="127" t="s">
        <v>161</v>
      </c>
    </row>
    <row r="69" spans="1:9" ht="15" customHeight="1" x14ac:dyDescent="0.2">
      <c r="A69" s="84">
        <v>45108</v>
      </c>
      <c r="B69" s="127" t="s">
        <v>179</v>
      </c>
      <c r="C69" s="127" t="s">
        <v>180</v>
      </c>
      <c r="D69" s="127" t="s">
        <v>176</v>
      </c>
      <c r="E69" s="127" t="s">
        <v>127</v>
      </c>
      <c r="F69" s="127" t="s">
        <v>177</v>
      </c>
      <c r="G69" s="127" t="s">
        <v>181</v>
      </c>
      <c r="H69" s="93"/>
      <c r="I69" s="127" t="s">
        <v>130</v>
      </c>
    </row>
    <row r="70" spans="1:9" ht="15" customHeight="1" x14ac:dyDescent="0.2">
      <c r="A70" s="84">
        <v>45108</v>
      </c>
      <c r="B70" s="127" t="s">
        <v>182</v>
      </c>
      <c r="C70" s="127" t="s">
        <v>56</v>
      </c>
      <c r="D70" s="127" t="s">
        <v>176</v>
      </c>
      <c r="E70" s="127" t="s">
        <v>143</v>
      </c>
      <c r="F70" s="127" t="s">
        <v>177</v>
      </c>
      <c r="G70" s="127" t="s">
        <v>183</v>
      </c>
      <c r="H70" s="93"/>
      <c r="I70" s="127" t="s">
        <v>145</v>
      </c>
    </row>
    <row r="71" spans="1:9" ht="15" customHeight="1" x14ac:dyDescent="0.2">
      <c r="A71" s="84">
        <v>45108</v>
      </c>
      <c r="B71" s="209" t="s">
        <v>184</v>
      </c>
      <c r="C71" s="210"/>
      <c r="D71" s="210"/>
      <c r="E71" s="210"/>
      <c r="F71" s="210"/>
      <c r="G71" s="210"/>
      <c r="H71" s="210"/>
      <c r="I71" s="211"/>
    </row>
    <row r="72" spans="1:9" ht="15" customHeight="1" x14ac:dyDescent="0.2">
      <c r="A72" s="84">
        <v>45108</v>
      </c>
      <c r="B72" s="127" t="s">
        <v>185</v>
      </c>
      <c r="C72" s="127" t="s">
        <v>79</v>
      </c>
      <c r="D72" s="127" t="s">
        <v>176</v>
      </c>
      <c r="E72" s="127" t="s">
        <v>127</v>
      </c>
      <c r="F72" s="127" t="s">
        <v>177</v>
      </c>
      <c r="G72" s="127" t="s">
        <v>186</v>
      </c>
      <c r="H72" s="93"/>
      <c r="I72" s="127" t="s">
        <v>161</v>
      </c>
    </row>
    <row r="73" spans="1:9" ht="15" customHeight="1" x14ac:dyDescent="0.2">
      <c r="A73" s="84">
        <v>45108</v>
      </c>
      <c r="B73" s="127" t="s">
        <v>187</v>
      </c>
      <c r="C73" s="127" t="s">
        <v>122</v>
      </c>
      <c r="D73" s="127" t="s">
        <v>176</v>
      </c>
      <c r="E73" s="127" t="s">
        <v>143</v>
      </c>
      <c r="F73" s="127" t="s">
        <v>177</v>
      </c>
      <c r="G73" s="127" t="s">
        <v>188</v>
      </c>
      <c r="H73" s="93"/>
      <c r="I73" s="127" t="s">
        <v>145</v>
      </c>
    </row>
    <row r="74" spans="1:9" ht="15" customHeight="1" x14ac:dyDescent="0.2">
      <c r="A74" s="84">
        <v>45108</v>
      </c>
      <c r="B74" s="127" t="s">
        <v>189</v>
      </c>
      <c r="C74" s="127" t="s">
        <v>123</v>
      </c>
      <c r="D74" s="127" t="s">
        <v>176</v>
      </c>
      <c r="E74" s="127" t="s">
        <v>127</v>
      </c>
      <c r="F74" s="127" t="s">
        <v>177</v>
      </c>
      <c r="G74" s="127" t="s">
        <v>186</v>
      </c>
      <c r="H74" s="93"/>
      <c r="I74" s="127" t="s">
        <v>130</v>
      </c>
    </row>
    <row r="75" spans="1:9" ht="15" customHeight="1" x14ac:dyDescent="0.2">
      <c r="A75" s="145"/>
      <c r="B75" s="146"/>
      <c r="C75" s="146"/>
      <c r="D75" s="146"/>
      <c r="E75" s="146"/>
      <c r="F75" s="146"/>
      <c r="G75" s="146"/>
      <c r="H75" s="146"/>
      <c r="I75" s="2"/>
    </row>
    <row r="76" spans="1:9" s="255" customFormat="1" ht="15" customHeight="1" x14ac:dyDescent="0.2">
      <c r="A76" s="252">
        <v>45108</v>
      </c>
      <c r="B76" s="253">
        <v>50</v>
      </c>
      <c r="C76" s="253" t="s">
        <v>106</v>
      </c>
      <c r="D76" s="254" t="s">
        <v>190</v>
      </c>
      <c r="E76" s="253" t="s">
        <v>34</v>
      </c>
      <c r="F76" s="253" t="s">
        <v>128</v>
      </c>
      <c r="G76" s="253" t="s">
        <v>157</v>
      </c>
      <c r="H76" s="253"/>
      <c r="I76" s="253" t="s">
        <v>160</v>
      </c>
    </row>
    <row r="77" spans="1:9" s="255" customFormat="1" ht="15" customHeight="1" x14ac:dyDescent="0.2">
      <c r="A77" s="252">
        <v>45108</v>
      </c>
      <c r="B77" s="253">
        <v>51</v>
      </c>
      <c r="C77" s="253" t="s">
        <v>131</v>
      </c>
      <c r="D77" s="254" t="s">
        <v>190</v>
      </c>
      <c r="E77" s="253" t="s">
        <v>35</v>
      </c>
      <c r="F77" s="253" t="s">
        <v>128</v>
      </c>
      <c r="G77" s="253" t="s">
        <v>162</v>
      </c>
      <c r="H77" s="253"/>
      <c r="I77" s="253" t="s">
        <v>156</v>
      </c>
    </row>
    <row r="78" spans="1:9" s="255" customFormat="1" ht="15" customHeight="1" x14ac:dyDescent="0.2">
      <c r="A78" s="252">
        <v>45108</v>
      </c>
      <c r="B78" s="253">
        <v>52</v>
      </c>
      <c r="C78" s="253" t="s">
        <v>133</v>
      </c>
      <c r="D78" s="254" t="s">
        <v>190</v>
      </c>
      <c r="E78" s="253" t="s">
        <v>34</v>
      </c>
      <c r="F78" s="253" t="s">
        <v>128</v>
      </c>
      <c r="G78" s="253" t="s">
        <v>160</v>
      </c>
      <c r="H78" s="253"/>
      <c r="I78" s="253" t="s">
        <v>159</v>
      </c>
    </row>
    <row r="79" spans="1:9" s="255" customFormat="1" ht="15" customHeight="1" x14ac:dyDescent="0.2">
      <c r="A79" s="252">
        <v>45108</v>
      </c>
      <c r="B79" s="253">
        <v>53</v>
      </c>
      <c r="C79" s="253" t="s">
        <v>136</v>
      </c>
      <c r="D79" s="254" t="s">
        <v>190</v>
      </c>
      <c r="E79" s="253" t="s">
        <v>35</v>
      </c>
      <c r="F79" s="253" t="s">
        <v>128</v>
      </c>
      <c r="G79" s="253" t="s">
        <v>162</v>
      </c>
      <c r="H79" s="253"/>
      <c r="I79" s="253" t="s">
        <v>156</v>
      </c>
    </row>
    <row r="80" spans="1:9" s="255" customFormat="1" ht="15" customHeight="1" x14ac:dyDescent="0.2">
      <c r="A80" s="252">
        <v>45108</v>
      </c>
      <c r="B80" s="253">
        <v>54</v>
      </c>
      <c r="C80" s="253" t="s">
        <v>75</v>
      </c>
      <c r="D80" s="254" t="s">
        <v>190</v>
      </c>
      <c r="E80" s="253" t="s">
        <v>34</v>
      </c>
      <c r="F80" s="253" t="s">
        <v>128</v>
      </c>
      <c r="G80" s="253" t="s">
        <v>159</v>
      </c>
      <c r="H80" s="253"/>
      <c r="I80" s="253" t="s">
        <v>157</v>
      </c>
    </row>
    <row r="81" spans="1:9" ht="1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26" customHeight="1" x14ac:dyDescent="0.2">
      <c r="A82" s="61" t="s">
        <v>3</v>
      </c>
      <c r="B82" s="215" t="s">
        <v>279</v>
      </c>
      <c r="C82" s="215"/>
      <c r="D82" s="215"/>
      <c r="E82" s="215"/>
      <c r="F82" s="215"/>
      <c r="G82" s="215"/>
      <c r="H82" s="215"/>
      <c r="I82" s="215"/>
    </row>
    <row r="83" spans="1:9" ht="1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</row>
    <row r="84" spans="1:9" ht="28" customHeight="1" x14ac:dyDescent="0.2">
      <c r="A84" s="61" t="s">
        <v>191</v>
      </c>
      <c r="B84" s="215" t="s">
        <v>280</v>
      </c>
      <c r="C84" s="215"/>
      <c r="D84" s="215"/>
      <c r="E84" s="215"/>
      <c r="F84" s="215"/>
      <c r="G84" s="215"/>
      <c r="H84" s="215"/>
      <c r="I84" s="215"/>
    </row>
    <row r="85" spans="1:9" ht="10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</row>
    <row r="86" spans="1:9" ht="20" customHeight="1" x14ac:dyDescent="0.2">
      <c r="A86" s="192" t="s">
        <v>278</v>
      </c>
      <c r="B86" s="192"/>
      <c r="C86" s="192"/>
      <c r="D86" s="192"/>
      <c r="E86" s="192"/>
      <c r="F86" s="192"/>
      <c r="G86" s="192"/>
      <c r="H86" s="192"/>
      <c r="I86" s="192"/>
    </row>
    <row r="87" spans="1:9" ht="15" customHeight="1" x14ac:dyDescent="0.2">
      <c r="A87" s="84">
        <v>45129</v>
      </c>
      <c r="B87" s="9">
        <v>55</v>
      </c>
      <c r="C87" s="9" t="s">
        <v>106</v>
      </c>
      <c r="D87" s="138" t="s">
        <v>63</v>
      </c>
      <c r="E87" s="93" t="s">
        <v>34</v>
      </c>
      <c r="F87" s="93" t="s">
        <v>128</v>
      </c>
      <c r="G87" s="93" t="s">
        <v>160</v>
      </c>
      <c r="H87" s="93"/>
      <c r="I87" s="93" t="s">
        <v>231</v>
      </c>
    </row>
    <row r="88" spans="1:9" ht="15" customHeight="1" x14ac:dyDescent="0.2">
      <c r="A88" s="84">
        <v>45129</v>
      </c>
      <c r="B88" s="9">
        <v>56</v>
      </c>
      <c r="C88" s="9" t="s">
        <v>131</v>
      </c>
      <c r="D88" s="138" t="s">
        <v>63</v>
      </c>
      <c r="E88" s="93" t="s">
        <v>35</v>
      </c>
      <c r="F88" s="93" t="s">
        <v>128</v>
      </c>
      <c r="G88" s="93" t="s">
        <v>134</v>
      </c>
      <c r="H88" s="93"/>
      <c r="I88" s="93" t="s">
        <v>162</v>
      </c>
    </row>
    <row r="89" spans="1:9" ht="15" customHeight="1" x14ac:dyDescent="0.2">
      <c r="A89" s="84">
        <v>45129</v>
      </c>
      <c r="B89" s="9">
        <v>57</v>
      </c>
      <c r="C89" s="9" t="s">
        <v>133</v>
      </c>
      <c r="D89" s="138" t="s">
        <v>63</v>
      </c>
      <c r="E89" s="93" t="s">
        <v>151</v>
      </c>
      <c r="F89" s="93" t="s">
        <v>128</v>
      </c>
      <c r="G89" s="128" t="s">
        <v>199</v>
      </c>
      <c r="H89" s="93"/>
      <c r="I89" s="93" t="s">
        <v>153</v>
      </c>
    </row>
    <row r="90" spans="1:9" ht="15" customHeight="1" x14ac:dyDescent="0.2">
      <c r="A90" s="84">
        <v>45129</v>
      </c>
      <c r="B90" s="9">
        <v>58</v>
      </c>
      <c r="C90" s="9" t="s">
        <v>136</v>
      </c>
      <c r="D90" s="138" t="s">
        <v>63</v>
      </c>
      <c r="E90" s="93" t="s">
        <v>34</v>
      </c>
      <c r="F90" s="93" t="s">
        <v>128</v>
      </c>
      <c r="G90" s="93" t="s">
        <v>231</v>
      </c>
      <c r="H90" s="93"/>
      <c r="I90" s="93" t="s">
        <v>160</v>
      </c>
    </row>
    <row r="91" spans="1:9" ht="15" customHeight="1" x14ac:dyDescent="0.2">
      <c r="A91" s="84">
        <v>45129</v>
      </c>
      <c r="B91" s="9">
        <v>59</v>
      </c>
      <c r="C91" s="9" t="s">
        <v>75</v>
      </c>
      <c r="D91" s="138" t="s">
        <v>63</v>
      </c>
      <c r="E91" s="93" t="s">
        <v>29</v>
      </c>
      <c r="F91" s="93" t="s">
        <v>128</v>
      </c>
      <c r="G91" s="93" t="s">
        <v>232</v>
      </c>
      <c r="H91" s="93"/>
      <c r="I91" s="93" t="s">
        <v>169</v>
      </c>
    </row>
    <row r="92" spans="1:9" ht="15" customHeight="1" x14ac:dyDescent="0.2">
      <c r="A92" s="84">
        <v>45129</v>
      </c>
      <c r="B92" s="9">
        <v>60</v>
      </c>
      <c r="C92" s="9" t="s">
        <v>140</v>
      </c>
      <c r="D92" s="138" t="s">
        <v>63</v>
      </c>
      <c r="E92" s="93" t="s">
        <v>35</v>
      </c>
      <c r="F92" s="93" t="s">
        <v>128</v>
      </c>
      <c r="G92" s="93" t="s">
        <v>134</v>
      </c>
      <c r="H92" s="93"/>
      <c r="I92" s="93" t="s">
        <v>162</v>
      </c>
    </row>
    <row r="93" spans="1:9" ht="15" customHeight="1" x14ac:dyDescent="0.2">
      <c r="A93" s="84">
        <v>45129</v>
      </c>
      <c r="B93" s="9">
        <v>61</v>
      </c>
      <c r="C93" s="9" t="s">
        <v>51</v>
      </c>
      <c r="D93" s="138" t="s">
        <v>63</v>
      </c>
      <c r="E93" s="93" t="s">
        <v>151</v>
      </c>
      <c r="F93" s="93" t="s">
        <v>128</v>
      </c>
      <c r="G93" s="128" t="s">
        <v>199</v>
      </c>
      <c r="H93" s="93"/>
      <c r="I93" s="93" t="s">
        <v>153</v>
      </c>
    </row>
    <row r="94" spans="1:9" ht="15" customHeight="1" x14ac:dyDescent="0.2">
      <c r="A94" s="84">
        <v>45129</v>
      </c>
      <c r="B94" s="9">
        <v>62</v>
      </c>
      <c r="C94" s="93" t="s">
        <v>76</v>
      </c>
      <c r="D94" s="138" t="s">
        <v>63</v>
      </c>
      <c r="E94" s="93" t="s">
        <v>29</v>
      </c>
      <c r="F94" s="93" t="s">
        <v>128</v>
      </c>
      <c r="G94" s="93" t="s">
        <v>232</v>
      </c>
      <c r="H94" s="93"/>
      <c r="I94" s="93" t="s">
        <v>169</v>
      </c>
    </row>
    <row r="95" spans="1:9" ht="15" customHeight="1" x14ac:dyDescent="0.2">
      <c r="A95" s="145"/>
      <c r="B95" s="146"/>
      <c r="C95" s="146"/>
      <c r="D95" s="146"/>
      <c r="E95" s="146"/>
      <c r="F95" s="146"/>
      <c r="G95" s="146"/>
      <c r="H95" s="146"/>
      <c r="I95" s="2"/>
    </row>
    <row r="96" spans="1:9" ht="15" customHeight="1" x14ac:dyDescent="0.2">
      <c r="A96" s="84">
        <v>45129</v>
      </c>
      <c r="B96" s="9">
        <v>63</v>
      </c>
      <c r="C96" s="9" t="s">
        <v>106</v>
      </c>
      <c r="D96" s="139" t="s">
        <v>142</v>
      </c>
      <c r="E96" s="93" t="s">
        <v>34</v>
      </c>
      <c r="F96" s="93" t="s">
        <v>128</v>
      </c>
      <c r="G96" s="93" t="s">
        <v>157</v>
      </c>
      <c r="H96" s="93"/>
      <c r="I96" s="93" t="s">
        <v>132</v>
      </c>
    </row>
    <row r="97" spans="1:9" ht="15" customHeight="1" x14ac:dyDescent="0.2">
      <c r="A97" s="84">
        <v>45129</v>
      </c>
      <c r="B97" s="9">
        <v>64</v>
      </c>
      <c r="C97" s="9" t="s">
        <v>131</v>
      </c>
      <c r="D97" s="139" t="s">
        <v>142</v>
      </c>
      <c r="E97" s="93" t="s">
        <v>29</v>
      </c>
      <c r="F97" s="93" t="s">
        <v>128</v>
      </c>
      <c r="G97" s="93" t="s">
        <v>155</v>
      </c>
      <c r="H97" s="93"/>
      <c r="I97" s="93" t="s">
        <v>149</v>
      </c>
    </row>
    <row r="98" spans="1:9" ht="15" customHeight="1" x14ac:dyDescent="0.2">
      <c r="A98" s="84">
        <v>45129</v>
      </c>
      <c r="B98" s="9">
        <v>65</v>
      </c>
      <c r="C98" s="9" t="s">
        <v>133</v>
      </c>
      <c r="D98" s="139" t="s">
        <v>142</v>
      </c>
      <c r="E98" s="93" t="s">
        <v>127</v>
      </c>
      <c r="F98" s="93" t="s">
        <v>128</v>
      </c>
      <c r="G98" s="93" t="s">
        <v>130</v>
      </c>
      <c r="H98" s="93"/>
      <c r="I98" s="93" t="s">
        <v>129</v>
      </c>
    </row>
    <row r="99" spans="1:9" ht="15" customHeight="1" x14ac:dyDescent="0.2">
      <c r="A99" s="84">
        <v>45129</v>
      </c>
      <c r="B99" s="9">
        <v>66</v>
      </c>
      <c r="C99" s="9" t="s">
        <v>136</v>
      </c>
      <c r="D99" s="139" t="s">
        <v>142</v>
      </c>
      <c r="E99" s="93" t="s">
        <v>34</v>
      </c>
      <c r="F99" s="93" t="s">
        <v>128</v>
      </c>
      <c r="G99" s="93" t="s">
        <v>132</v>
      </c>
      <c r="H99" s="93"/>
      <c r="I99" s="93" t="s">
        <v>157</v>
      </c>
    </row>
    <row r="100" spans="1:9" ht="15" customHeight="1" x14ac:dyDescent="0.2">
      <c r="A100" s="84">
        <v>45129</v>
      </c>
      <c r="B100" s="9">
        <v>67</v>
      </c>
      <c r="C100" s="9" t="s">
        <v>75</v>
      </c>
      <c r="D100" s="139" t="s">
        <v>142</v>
      </c>
      <c r="E100" s="93" t="s">
        <v>29</v>
      </c>
      <c r="F100" s="93" t="s">
        <v>128</v>
      </c>
      <c r="G100" s="140" t="s">
        <v>149</v>
      </c>
      <c r="H100" s="93"/>
      <c r="I100" s="93" t="s">
        <v>154</v>
      </c>
    </row>
    <row r="101" spans="1:9" ht="15" customHeight="1" x14ac:dyDescent="0.2">
      <c r="A101" s="84">
        <v>45129</v>
      </c>
      <c r="B101" s="9">
        <v>68</v>
      </c>
      <c r="C101" s="9" t="s">
        <v>140</v>
      </c>
      <c r="D101" s="139" t="s">
        <v>142</v>
      </c>
      <c r="E101" s="93" t="s">
        <v>127</v>
      </c>
      <c r="F101" s="93" t="s">
        <v>128</v>
      </c>
      <c r="G101" s="93" t="s">
        <v>129</v>
      </c>
      <c r="H101" s="93"/>
      <c r="I101" s="93" t="s">
        <v>161</v>
      </c>
    </row>
    <row r="102" spans="1:9" ht="15" customHeight="1" x14ac:dyDescent="0.2">
      <c r="A102" s="84">
        <v>45129</v>
      </c>
      <c r="B102" s="9">
        <v>69</v>
      </c>
      <c r="C102" s="9" t="s">
        <v>51</v>
      </c>
      <c r="D102" s="139" t="s">
        <v>142</v>
      </c>
      <c r="E102" s="93" t="s">
        <v>29</v>
      </c>
      <c r="F102" s="93" t="s">
        <v>128</v>
      </c>
      <c r="G102" s="93" t="s">
        <v>155</v>
      </c>
      <c r="H102" s="93"/>
      <c r="I102" s="93" t="s">
        <v>154</v>
      </c>
    </row>
    <row r="103" spans="1:9" ht="15" customHeight="1" x14ac:dyDescent="0.2">
      <c r="A103" s="84">
        <v>45129</v>
      </c>
      <c r="B103" s="9">
        <v>70</v>
      </c>
      <c r="C103" s="9" t="s">
        <v>76</v>
      </c>
      <c r="D103" s="139" t="s">
        <v>142</v>
      </c>
      <c r="E103" s="93" t="s">
        <v>127</v>
      </c>
      <c r="F103" s="93" t="s">
        <v>128</v>
      </c>
      <c r="G103" s="93" t="s">
        <v>161</v>
      </c>
      <c r="H103" s="93"/>
      <c r="I103" s="93" t="s">
        <v>130</v>
      </c>
    </row>
    <row r="104" spans="1:9" ht="15" customHeight="1" x14ac:dyDescent="0.2">
      <c r="A104" s="18"/>
      <c r="B104" s="147"/>
      <c r="C104" s="147"/>
      <c r="D104" s="147"/>
      <c r="E104" s="147"/>
      <c r="F104" s="147"/>
      <c r="G104" s="147"/>
      <c r="H104" s="147"/>
      <c r="I104" s="2"/>
    </row>
    <row r="105" spans="1:9" ht="15" customHeight="1" x14ac:dyDescent="0.2">
      <c r="A105" s="84">
        <v>45130</v>
      </c>
      <c r="B105" s="9">
        <v>71</v>
      </c>
      <c r="C105" s="93" t="s">
        <v>4</v>
      </c>
      <c r="D105" s="139" t="s">
        <v>142</v>
      </c>
      <c r="E105" s="93" t="s">
        <v>39</v>
      </c>
      <c r="F105" s="93" t="s">
        <v>128</v>
      </c>
      <c r="G105" s="93" t="s">
        <v>165</v>
      </c>
      <c r="H105" s="93"/>
      <c r="I105" s="93" t="s">
        <v>163</v>
      </c>
    </row>
    <row r="106" spans="1:9" ht="15" customHeight="1" x14ac:dyDescent="0.2">
      <c r="A106" s="84">
        <v>45130</v>
      </c>
      <c r="B106" s="9">
        <v>72</v>
      </c>
      <c r="C106" s="93" t="s">
        <v>5</v>
      </c>
      <c r="D106" s="139" t="s">
        <v>142</v>
      </c>
      <c r="E106" s="93" t="s">
        <v>39</v>
      </c>
      <c r="F106" s="93" t="s">
        <v>128</v>
      </c>
      <c r="G106" s="93" t="s">
        <v>164</v>
      </c>
      <c r="H106" s="93"/>
      <c r="I106" s="93" t="s">
        <v>166</v>
      </c>
    </row>
    <row r="107" spans="1:9" ht="15" customHeight="1" x14ac:dyDescent="0.2">
      <c r="A107" s="84">
        <v>45130</v>
      </c>
      <c r="B107" s="9">
        <v>73</v>
      </c>
      <c r="C107" s="93" t="s">
        <v>6</v>
      </c>
      <c r="D107" s="139" t="s">
        <v>142</v>
      </c>
      <c r="E107" s="93" t="s">
        <v>143</v>
      </c>
      <c r="F107" s="93" t="s">
        <v>128</v>
      </c>
      <c r="G107" s="93" t="s">
        <v>144</v>
      </c>
      <c r="H107" s="93"/>
      <c r="I107" s="93" t="s">
        <v>150</v>
      </c>
    </row>
    <row r="108" spans="1:9" ht="15" customHeight="1" x14ac:dyDescent="0.2">
      <c r="A108" s="84">
        <v>45130</v>
      </c>
      <c r="B108" s="9">
        <v>74</v>
      </c>
      <c r="C108" s="93" t="s">
        <v>70</v>
      </c>
      <c r="D108" s="139" t="s">
        <v>142</v>
      </c>
      <c r="E108" s="93" t="s">
        <v>146</v>
      </c>
      <c r="F108" s="93" t="s">
        <v>128</v>
      </c>
      <c r="G108" s="93" t="s">
        <v>147</v>
      </c>
      <c r="H108" s="93"/>
      <c r="I108" s="93" t="s">
        <v>148</v>
      </c>
    </row>
    <row r="109" spans="1:9" ht="15" customHeight="1" x14ac:dyDescent="0.2">
      <c r="A109" s="84">
        <v>45130</v>
      </c>
      <c r="B109" s="9">
        <v>75</v>
      </c>
      <c r="C109" s="93" t="s">
        <v>7</v>
      </c>
      <c r="D109" s="139" t="s">
        <v>142</v>
      </c>
      <c r="E109" s="93" t="s">
        <v>39</v>
      </c>
      <c r="F109" s="93" t="s">
        <v>128</v>
      </c>
      <c r="G109" s="93" t="s">
        <v>166</v>
      </c>
      <c r="H109" s="93"/>
      <c r="I109" s="93" t="s">
        <v>168</v>
      </c>
    </row>
    <row r="110" spans="1:9" ht="15" customHeight="1" x14ac:dyDescent="0.2">
      <c r="A110" s="84">
        <v>45130</v>
      </c>
      <c r="B110" s="9">
        <v>76</v>
      </c>
      <c r="C110" s="93" t="s">
        <v>8</v>
      </c>
      <c r="D110" s="139" t="s">
        <v>142</v>
      </c>
      <c r="E110" s="93" t="s">
        <v>143</v>
      </c>
      <c r="F110" s="93" t="s">
        <v>128</v>
      </c>
      <c r="G110" s="93" t="s">
        <v>145</v>
      </c>
      <c r="H110" s="93"/>
      <c r="I110" s="93" t="s">
        <v>150</v>
      </c>
    </row>
    <row r="111" spans="1:9" ht="15" customHeight="1" x14ac:dyDescent="0.2">
      <c r="A111" s="84">
        <v>45130</v>
      </c>
      <c r="B111" s="9">
        <v>77</v>
      </c>
      <c r="C111" s="93" t="s">
        <v>9</v>
      </c>
      <c r="D111" s="139" t="s">
        <v>142</v>
      </c>
      <c r="E111" s="93" t="s">
        <v>39</v>
      </c>
      <c r="F111" s="93" t="s">
        <v>128</v>
      </c>
      <c r="G111" s="93" t="s">
        <v>164</v>
      </c>
      <c r="H111" s="93"/>
      <c r="I111" s="93" t="s">
        <v>163</v>
      </c>
    </row>
    <row r="112" spans="1:9" ht="15" customHeight="1" x14ac:dyDescent="0.2">
      <c r="A112" s="84">
        <v>45130</v>
      </c>
      <c r="B112" s="9">
        <v>78</v>
      </c>
      <c r="C112" s="93" t="s">
        <v>10</v>
      </c>
      <c r="D112" s="139" t="s">
        <v>142</v>
      </c>
      <c r="E112" s="93" t="s">
        <v>146</v>
      </c>
      <c r="F112" s="93" t="s">
        <v>128</v>
      </c>
      <c r="G112" s="93" t="s">
        <v>147</v>
      </c>
      <c r="H112" s="93"/>
      <c r="I112" s="93" t="s">
        <v>148</v>
      </c>
    </row>
    <row r="113" spans="1:9" ht="15" customHeight="1" x14ac:dyDescent="0.2">
      <c r="A113" s="84">
        <v>45130</v>
      </c>
      <c r="B113" s="9">
        <v>79</v>
      </c>
      <c r="C113" s="93" t="s">
        <v>11</v>
      </c>
      <c r="D113" s="139" t="s">
        <v>142</v>
      </c>
      <c r="E113" s="93" t="s">
        <v>143</v>
      </c>
      <c r="F113" s="93" t="s">
        <v>128</v>
      </c>
      <c r="G113" s="93" t="s">
        <v>144</v>
      </c>
      <c r="H113" s="93"/>
      <c r="I113" s="93" t="s">
        <v>145</v>
      </c>
    </row>
    <row r="114" spans="1:9" ht="15" customHeight="1" x14ac:dyDescent="0.2">
      <c r="A114" s="84">
        <v>45130</v>
      </c>
      <c r="B114" s="9">
        <v>80</v>
      </c>
      <c r="C114" s="93" t="s">
        <v>12</v>
      </c>
      <c r="D114" s="139" t="s">
        <v>142</v>
      </c>
      <c r="E114" s="93" t="s">
        <v>137</v>
      </c>
      <c r="F114" s="93" t="s">
        <v>128</v>
      </c>
      <c r="G114" s="93" t="s">
        <v>139</v>
      </c>
      <c r="H114" s="93"/>
      <c r="I114" s="93" t="s">
        <v>170</v>
      </c>
    </row>
    <row r="115" spans="1:9" ht="12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 ht="26" customHeight="1" x14ac:dyDescent="0.2">
      <c r="A116" s="192" t="s">
        <v>281</v>
      </c>
      <c r="B116" s="192"/>
      <c r="C116" s="192"/>
      <c r="D116" s="192"/>
      <c r="E116" s="192"/>
      <c r="F116" s="192"/>
      <c r="G116" s="192"/>
      <c r="H116" s="192"/>
      <c r="I116" s="192"/>
    </row>
    <row r="117" spans="1:9" ht="15" customHeight="1" x14ac:dyDescent="0.2">
      <c r="A117" s="84">
        <v>45136</v>
      </c>
      <c r="B117" s="9">
        <v>81</v>
      </c>
      <c r="C117" s="9" t="s">
        <v>106</v>
      </c>
      <c r="D117" s="139" t="s">
        <v>142</v>
      </c>
      <c r="E117" s="93" t="s">
        <v>34</v>
      </c>
      <c r="F117" s="93" t="s">
        <v>128</v>
      </c>
      <c r="G117" s="93" t="s">
        <v>158</v>
      </c>
      <c r="H117" s="93"/>
      <c r="I117" s="93" t="s">
        <v>231</v>
      </c>
    </row>
    <row r="118" spans="1:9" ht="15" customHeight="1" x14ac:dyDescent="0.2">
      <c r="A118" s="84">
        <v>45136</v>
      </c>
      <c r="B118" s="9">
        <v>82</v>
      </c>
      <c r="C118" s="9" t="s">
        <v>131</v>
      </c>
      <c r="D118" s="139" t="s">
        <v>142</v>
      </c>
      <c r="E118" s="93" t="s">
        <v>34</v>
      </c>
      <c r="F118" s="93" t="s">
        <v>128</v>
      </c>
      <c r="G118" s="93" t="s">
        <v>159</v>
      </c>
      <c r="H118" s="93"/>
      <c r="I118" s="93" t="s">
        <v>132</v>
      </c>
    </row>
    <row r="119" spans="1:9" ht="15" customHeight="1" x14ac:dyDescent="0.2">
      <c r="A119" s="84">
        <v>45136</v>
      </c>
      <c r="B119" s="9">
        <v>83</v>
      </c>
      <c r="C119" s="9" t="s">
        <v>133</v>
      </c>
      <c r="D119" s="139" t="s">
        <v>142</v>
      </c>
      <c r="E119" s="93" t="s">
        <v>39</v>
      </c>
      <c r="F119" s="93" t="s">
        <v>128</v>
      </c>
      <c r="G119" s="93" t="s">
        <v>165</v>
      </c>
      <c r="H119" s="93"/>
      <c r="I119" s="93" t="s">
        <v>164</v>
      </c>
    </row>
    <row r="120" spans="1:9" ht="15" customHeight="1" x14ac:dyDescent="0.2">
      <c r="A120" s="84">
        <v>45136</v>
      </c>
      <c r="B120" s="9">
        <v>84</v>
      </c>
      <c r="C120" s="9" t="s">
        <v>136</v>
      </c>
      <c r="D120" s="139" t="s">
        <v>142</v>
      </c>
      <c r="E120" s="93" t="s">
        <v>39</v>
      </c>
      <c r="F120" s="93" t="s">
        <v>128</v>
      </c>
      <c r="G120" s="93" t="s">
        <v>168</v>
      </c>
      <c r="H120" s="93"/>
      <c r="I120" s="93" t="s">
        <v>163</v>
      </c>
    </row>
    <row r="121" spans="1:9" ht="15" customHeight="1" x14ac:dyDescent="0.2">
      <c r="A121" s="84">
        <v>45136</v>
      </c>
      <c r="B121" s="9">
        <v>85</v>
      </c>
      <c r="C121" s="9" t="s">
        <v>75</v>
      </c>
      <c r="D121" s="139" t="s">
        <v>142</v>
      </c>
      <c r="E121" s="93" t="s">
        <v>34</v>
      </c>
      <c r="F121" s="93" t="s">
        <v>128</v>
      </c>
      <c r="G121" s="93" t="s">
        <v>231</v>
      </c>
      <c r="H121" s="93"/>
      <c r="I121" s="93" t="s">
        <v>158</v>
      </c>
    </row>
    <row r="122" spans="1:9" ht="15" customHeight="1" x14ac:dyDescent="0.2">
      <c r="A122" s="84">
        <v>45136</v>
      </c>
      <c r="B122" s="9">
        <v>86</v>
      </c>
      <c r="C122" s="9" t="s">
        <v>140</v>
      </c>
      <c r="D122" s="139" t="s">
        <v>142</v>
      </c>
      <c r="E122" s="93" t="s">
        <v>34</v>
      </c>
      <c r="F122" s="93" t="s">
        <v>128</v>
      </c>
      <c r="G122" s="93" t="s">
        <v>132</v>
      </c>
      <c r="H122" s="93"/>
      <c r="I122" s="93" t="s">
        <v>159</v>
      </c>
    </row>
    <row r="123" spans="1:9" ht="15" customHeight="1" x14ac:dyDescent="0.2">
      <c r="A123" s="84">
        <v>45136</v>
      </c>
      <c r="B123" s="9">
        <v>87</v>
      </c>
      <c r="C123" s="9" t="s">
        <v>51</v>
      </c>
      <c r="D123" s="139" t="s">
        <v>142</v>
      </c>
      <c r="E123" s="93" t="s">
        <v>39</v>
      </c>
      <c r="F123" s="93" t="s">
        <v>128</v>
      </c>
      <c r="G123" s="93" t="s">
        <v>163</v>
      </c>
      <c r="H123" s="93"/>
      <c r="I123" s="93" t="s">
        <v>164</v>
      </c>
    </row>
    <row r="124" spans="1:9" ht="15" customHeight="1" x14ac:dyDescent="0.2">
      <c r="A124" s="84">
        <v>45136</v>
      </c>
      <c r="B124" s="9">
        <v>88</v>
      </c>
      <c r="C124" s="9" t="s">
        <v>76</v>
      </c>
      <c r="D124" s="139" t="s">
        <v>142</v>
      </c>
      <c r="E124" s="93" t="s">
        <v>39</v>
      </c>
      <c r="F124" s="93" t="s">
        <v>128</v>
      </c>
      <c r="G124" s="93" t="s">
        <v>165</v>
      </c>
      <c r="H124" s="93"/>
      <c r="I124" s="93" t="s">
        <v>168</v>
      </c>
    </row>
    <row r="125" spans="1:9" ht="15" customHeight="1" x14ac:dyDescent="0.2">
      <c r="A125" s="84">
        <v>45136</v>
      </c>
      <c r="B125" s="9">
        <v>89</v>
      </c>
      <c r="C125" s="9" t="s">
        <v>141</v>
      </c>
      <c r="D125" s="139" t="s">
        <v>142</v>
      </c>
      <c r="E125" s="93" t="s">
        <v>127</v>
      </c>
      <c r="F125" s="93" t="s">
        <v>128</v>
      </c>
      <c r="G125" s="93" t="s">
        <v>161</v>
      </c>
      <c r="H125" s="93"/>
      <c r="I125" s="93" t="s">
        <v>130</v>
      </c>
    </row>
    <row r="126" spans="1:9" ht="15" customHeight="1" x14ac:dyDescent="0.2">
      <c r="A126" s="145"/>
      <c r="B126" s="146"/>
      <c r="C126" s="146"/>
      <c r="D126" s="146"/>
      <c r="E126" s="146"/>
      <c r="F126" s="146"/>
      <c r="G126" s="146"/>
      <c r="H126" s="146"/>
      <c r="I126" s="2"/>
    </row>
    <row r="127" spans="1:9" ht="15" customHeight="1" x14ac:dyDescent="0.2">
      <c r="A127" s="84">
        <v>45137</v>
      </c>
      <c r="B127" s="9">
        <v>90</v>
      </c>
      <c r="C127" s="9" t="s">
        <v>106</v>
      </c>
      <c r="D127" s="139" t="s">
        <v>142</v>
      </c>
      <c r="E127" s="93" t="s">
        <v>137</v>
      </c>
      <c r="F127" s="93" t="s">
        <v>128</v>
      </c>
      <c r="G127" s="93" t="s">
        <v>167</v>
      </c>
      <c r="H127" s="93"/>
      <c r="I127" s="93" t="s">
        <v>138</v>
      </c>
    </row>
    <row r="128" spans="1:9" ht="15" customHeight="1" x14ac:dyDescent="0.2">
      <c r="A128" s="84">
        <v>45137</v>
      </c>
      <c r="B128" s="9">
        <v>91</v>
      </c>
      <c r="C128" s="9" t="s">
        <v>131</v>
      </c>
      <c r="D128" s="139" t="s">
        <v>142</v>
      </c>
      <c r="E128" s="93" t="s">
        <v>29</v>
      </c>
      <c r="F128" s="93" t="s">
        <v>128</v>
      </c>
      <c r="G128" s="93" t="s">
        <v>154</v>
      </c>
      <c r="H128" s="93"/>
      <c r="I128" s="93" t="s">
        <v>169</v>
      </c>
    </row>
    <row r="129" spans="1:9" ht="15" customHeight="1" x14ac:dyDescent="0.2">
      <c r="A129" s="84">
        <v>45137</v>
      </c>
      <c r="B129" s="9">
        <v>92</v>
      </c>
      <c r="C129" s="9" t="s">
        <v>133</v>
      </c>
      <c r="D129" s="139" t="s">
        <v>142</v>
      </c>
      <c r="E129" s="93" t="s">
        <v>35</v>
      </c>
      <c r="F129" s="93" t="s">
        <v>128</v>
      </c>
      <c r="G129" s="93" t="s">
        <v>135</v>
      </c>
      <c r="H129" s="93"/>
      <c r="I129" s="93" t="s">
        <v>162</v>
      </c>
    </row>
    <row r="130" spans="1:9" ht="15" customHeight="1" x14ac:dyDescent="0.2">
      <c r="A130" s="84">
        <v>45137</v>
      </c>
      <c r="B130" s="9">
        <v>93</v>
      </c>
      <c r="C130" s="9" t="s">
        <v>136</v>
      </c>
      <c r="D130" s="139" t="s">
        <v>142</v>
      </c>
      <c r="E130" s="93" t="s">
        <v>35</v>
      </c>
      <c r="F130" s="93" t="s">
        <v>128</v>
      </c>
      <c r="G130" s="93" t="s">
        <v>156</v>
      </c>
      <c r="H130" s="93"/>
      <c r="I130" s="93" t="s">
        <v>134</v>
      </c>
    </row>
    <row r="131" spans="1:9" ht="15" customHeight="1" x14ac:dyDescent="0.2">
      <c r="A131" s="84">
        <v>45137</v>
      </c>
      <c r="B131" s="9">
        <v>94</v>
      </c>
      <c r="C131" s="9" t="s">
        <v>75</v>
      </c>
      <c r="D131" s="139" t="s">
        <v>142</v>
      </c>
      <c r="E131" s="93" t="s">
        <v>137</v>
      </c>
      <c r="F131" s="93" t="s">
        <v>128</v>
      </c>
      <c r="G131" s="93" t="s">
        <v>138</v>
      </c>
      <c r="H131" s="93"/>
      <c r="I131" s="93" t="s">
        <v>167</v>
      </c>
    </row>
    <row r="132" spans="1:9" ht="15" customHeight="1" x14ac:dyDescent="0.2">
      <c r="A132" s="84">
        <v>45137</v>
      </c>
      <c r="B132" s="9">
        <v>95</v>
      </c>
      <c r="C132" s="9" t="s">
        <v>140</v>
      </c>
      <c r="D132" s="139" t="s">
        <v>142</v>
      </c>
      <c r="E132" s="93" t="s">
        <v>29</v>
      </c>
      <c r="F132" s="93" t="s">
        <v>128</v>
      </c>
      <c r="G132" s="93" t="s">
        <v>155</v>
      </c>
      <c r="H132" s="93"/>
      <c r="I132" s="93" t="s">
        <v>154</v>
      </c>
    </row>
    <row r="133" spans="1:9" ht="15" customHeight="1" x14ac:dyDescent="0.2">
      <c r="A133" s="84">
        <v>45137</v>
      </c>
      <c r="B133" s="9">
        <v>96</v>
      </c>
      <c r="C133" s="9" t="s">
        <v>51</v>
      </c>
      <c r="D133" s="139" t="s">
        <v>142</v>
      </c>
      <c r="E133" s="93" t="s">
        <v>29</v>
      </c>
      <c r="F133" s="93" t="s">
        <v>128</v>
      </c>
      <c r="G133" s="140" t="s">
        <v>149</v>
      </c>
      <c r="H133" s="140"/>
      <c r="I133" s="93" t="s">
        <v>169</v>
      </c>
    </row>
    <row r="134" spans="1:9" ht="15" customHeight="1" x14ac:dyDescent="0.2">
      <c r="A134" s="84">
        <v>45137</v>
      </c>
      <c r="B134" s="9">
        <v>97</v>
      </c>
      <c r="C134" s="9" t="s">
        <v>76</v>
      </c>
      <c r="D134" s="139" t="s">
        <v>142</v>
      </c>
      <c r="E134" s="93" t="s">
        <v>35</v>
      </c>
      <c r="F134" s="93" t="s">
        <v>128</v>
      </c>
      <c r="G134" s="93" t="s">
        <v>162</v>
      </c>
      <c r="H134" s="93"/>
      <c r="I134" s="93" t="s">
        <v>134</v>
      </c>
    </row>
    <row r="135" spans="1:9" ht="15" customHeight="1" x14ac:dyDescent="0.2">
      <c r="A135" s="84">
        <v>45137</v>
      </c>
      <c r="B135" s="9">
        <v>98</v>
      </c>
      <c r="C135" s="9" t="s">
        <v>141</v>
      </c>
      <c r="D135" s="139" t="s">
        <v>142</v>
      </c>
      <c r="E135" s="93" t="s">
        <v>35</v>
      </c>
      <c r="F135" s="93" t="s">
        <v>128</v>
      </c>
      <c r="G135" s="93" t="s">
        <v>135</v>
      </c>
      <c r="H135" s="93"/>
      <c r="I135" s="93" t="s">
        <v>156</v>
      </c>
    </row>
    <row r="136" spans="1:9" ht="15" customHeight="1" x14ac:dyDescent="0.2">
      <c r="A136" s="18"/>
      <c r="B136" s="147"/>
      <c r="C136" s="147"/>
      <c r="D136" s="147"/>
      <c r="E136" s="147"/>
      <c r="F136" s="147"/>
      <c r="G136" s="147"/>
      <c r="H136" s="147"/>
      <c r="I136" s="2"/>
    </row>
    <row r="137" spans="1:9" ht="15" customHeight="1" x14ac:dyDescent="0.2">
      <c r="A137" s="84">
        <v>45138</v>
      </c>
      <c r="B137" s="93">
        <v>99</v>
      </c>
      <c r="C137" s="93" t="s">
        <v>81</v>
      </c>
      <c r="D137" s="139" t="s">
        <v>142</v>
      </c>
      <c r="E137" s="93" t="s">
        <v>34</v>
      </c>
      <c r="F137" s="93" t="s">
        <v>128</v>
      </c>
      <c r="G137" s="93" t="s">
        <v>158</v>
      </c>
      <c r="H137" s="93"/>
      <c r="I137" s="93" t="s">
        <v>132</v>
      </c>
    </row>
    <row r="138" spans="1:9" ht="15" customHeight="1" x14ac:dyDescent="0.2">
      <c r="B138" s="31"/>
      <c r="C138" s="31"/>
      <c r="D138" s="31"/>
      <c r="E138" s="31"/>
      <c r="F138" s="31"/>
      <c r="G138" s="31"/>
      <c r="H138" s="31"/>
      <c r="I138" s="31"/>
    </row>
    <row r="139" spans="1:9" ht="15" customHeight="1" x14ac:dyDescent="0.2">
      <c r="A139" s="84">
        <v>45140</v>
      </c>
      <c r="B139" s="93">
        <v>100</v>
      </c>
      <c r="C139" s="93" t="s">
        <v>192</v>
      </c>
      <c r="D139" s="139" t="s">
        <v>142</v>
      </c>
      <c r="E139" s="93" t="s">
        <v>29</v>
      </c>
      <c r="F139" s="93" t="s">
        <v>128</v>
      </c>
      <c r="G139" s="93" t="s">
        <v>149</v>
      </c>
      <c r="H139" s="93"/>
      <c r="I139" s="93" t="s">
        <v>155</v>
      </c>
    </row>
    <row r="140" spans="1:9" ht="9" customHeight="1" x14ac:dyDescent="0.2">
      <c r="A140" s="18"/>
      <c r="B140" s="14"/>
      <c r="C140" s="14"/>
      <c r="D140" s="14"/>
      <c r="E140" s="14"/>
      <c r="F140" s="14"/>
      <c r="G140" s="14"/>
      <c r="H140" s="14"/>
      <c r="I140" s="14"/>
    </row>
    <row r="141" spans="1:9" ht="23" customHeight="1" x14ac:dyDescent="0.2">
      <c r="A141" s="192" t="s">
        <v>282</v>
      </c>
      <c r="B141" s="192"/>
      <c r="C141" s="192"/>
      <c r="D141" s="192"/>
      <c r="E141" s="192"/>
      <c r="F141" s="192"/>
      <c r="G141" s="192"/>
      <c r="H141" s="192"/>
      <c r="I141" s="192"/>
    </row>
    <row r="142" spans="1:9" ht="15" customHeight="1" x14ac:dyDescent="0.2">
      <c r="A142" s="84">
        <v>45143</v>
      </c>
      <c r="B142" s="9">
        <v>50</v>
      </c>
      <c r="C142" s="9" t="s">
        <v>106</v>
      </c>
      <c r="D142" s="94" t="s">
        <v>190</v>
      </c>
      <c r="E142" s="93" t="s">
        <v>34</v>
      </c>
      <c r="F142" s="93" t="s">
        <v>128</v>
      </c>
      <c r="G142" s="93" t="s">
        <v>157</v>
      </c>
      <c r="H142" s="93"/>
      <c r="I142" s="93" t="s">
        <v>160</v>
      </c>
    </row>
    <row r="143" spans="1:9" ht="15" customHeight="1" x14ac:dyDescent="0.2">
      <c r="A143" s="84">
        <v>45143</v>
      </c>
      <c r="B143" s="9">
        <v>51</v>
      </c>
      <c r="C143" s="9" t="s">
        <v>131</v>
      </c>
      <c r="D143" s="94" t="s">
        <v>190</v>
      </c>
      <c r="E143" s="93" t="s">
        <v>35</v>
      </c>
      <c r="F143" s="93" t="s">
        <v>128</v>
      </c>
      <c r="G143" s="93" t="s">
        <v>162</v>
      </c>
      <c r="H143" s="93"/>
      <c r="I143" s="93" t="s">
        <v>156</v>
      </c>
    </row>
    <row r="144" spans="1:9" ht="15" customHeight="1" x14ac:dyDescent="0.2">
      <c r="A144" s="84">
        <v>45143</v>
      </c>
      <c r="B144" s="9">
        <v>52</v>
      </c>
      <c r="C144" s="9" t="s">
        <v>133</v>
      </c>
      <c r="D144" s="94" t="s">
        <v>190</v>
      </c>
      <c r="E144" s="93" t="s">
        <v>34</v>
      </c>
      <c r="F144" s="93" t="s">
        <v>128</v>
      </c>
      <c r="G144" s="93" t="s">
        <v>160</v>
      </c>
      <c r="H144" s="93"/>
      <c r="I144" s="93" t="s">
        <v>159</v>
      </c>
    </row>
    <row r="145" spans="1:9" ht="15" customHeight="1" x14ac:dyDescent="0.2">
      <c r="A145" s="84">
        <v>45143</v>
      </c>
      <c r="B145" s="9">
        <v>53</v>
      </c>
      <c r="C145" s="9" t="s">
        <v>136</v>
      </c>
      <c r="D145" s="94" t="s">
        <v>190</v>
      </c>
      <c r="E145" s="93" t="s">
        <v>35</v>
      </c>
      <c r="F145" s="93" t="s">
        <v>128</v>
      </c>
      <c r="G145" s="93" t="s">
        <v>162</v>
      </c>
      <c r="H145" s="93"/>
      <c r="I145" s="93" t="s">
        <v>156</v>
      </c>
    </row>
    <row r="146" spans="1:9" ht="15" customHeight="1" x14ac:dyDescent="0.2">
      <c r="A146" s="84">
        <v>45143</v>
      </c>
      <c r="B146" s="9">
        <v>54</v>
      </c>
      <c r="C146" s="9" t="s">
        <v>75</v>
      </c>
      <c r="D146" s="94" t="s">
        <v>190</v>
      </c>
      <c r="E146" s="93" t="s">
        <v>34</v>
      </c>
      <c r="F146" s="93" t="s">
        <v>128</v>
      </c>
      <c r="G146" s="93" t="s">
        <v>159</v>
      </c>
      <c r="H146" s="93"/>
      <c r="I146" s="93" t="s">
        <v>157</v>
      </c>
    </row>
    <row r="147" spans="1:9" s="250" customFormat="1" ht="15" customHeight="1" x14ac:dyDescent="0.2">
      <c r="A147" s="251"/>
      <c r="B147" s="229"/>
      <c r="C147" s="229"/>
      <c r="D147" s="228"/>
      <c r="E147" s="228"/>
      <c r="F147" s="228"/>
      <c r="G147" s="228"/>
      <c r="H147" s="228"/>
      <c r="I147" s="228"/>
    </row>
    <row r="148" spans="1:9" ht="15" customHeight="1" x14ac:dyDescent="0.2">
      <c r="A148" s="84">
        <v>45143</v>
      </c>
      <c r="B148" s="256" t="s">
        <v>193</v>
      </c>
      <c r="C148" s="256" t="s">
        <v>136</v>
      </c>
      <c r="D148" s="257" t="s">
        <v>63</v>
      </c>
      <c r="E148" s="256" t="s">
        <v>100</v>
      </c>
      <c r="F148" s="256" t="s">
        <v>177</v>
      </c>
      <c r="G148" s="258" t="s">
        <v>43</v>
      </c>
      <c r="H148" s="256"/>
      <c r="I148" s="258" t="s">
        <v>33</v>
      </c>
    </row>
    <row r="149" spans="1:9" ht="15" customHeight="1" x14ac:dyDescent="0.2">
      <c r="A149" s="84">
        <v>45143</v>
      </c>
      <c r="B149" s="256" t="s">
        <v>194</v>
      </c>
      <c r="C149" s="256" t="s">
        <v>297</v>
      </c>
      <c r="D149" s="257" t="s">
        <v>63</v>
      </c>
      <c r="E149" s="256" t="s">
        <v>98</v>
      </c>
      <c r="F149" s="256" t="s">
        <v>177</v>
      </c>
      <c r="G149" s="258" t="s">
        <v>43</v>
      </c>
      <c r="H149" s="256"/>
      <c r="I149" s="258" t="s">
        <v>32</v>
      </c>
    </row>
    <row r="150" spans="1:9" ht="15" customHeight="1" x14ac:dyDescent="0.2">
      <c r="A150" s="84">
        <v>45143</v>
      </c>
      <c r="B150" s="256" t="s">
        <v>195</v>
      </c>
      <c r="C150" s="256" t="s">
        <v>9</v>
      </c>
      <c r="D150" s="257" t="s">
        <v>63</v>
      </c>
      <c r="E150" s="256" t="s">
        <v>327</v>
      </c>
      <c r="F150" s="256" t="s">
        <v>177</v>
      </c>
      <c r="G150" s="258" t="s">
        <v>328</v>
      </c>
      <c r="H150" s="258"/>
      <c r="I150" s="258" t="s">
        <v>328</v>
      </c>
    </row>
    <row r="151" spans="1:9" ht="15" customHeight="1" x14ac:dyDescent="0.2">
      <c r="A151" s="84">
        <v>45143</v>
      </c>
      <c r="B151" s="256" t="s">
        <v>196</v>
      </c>
      <c r="C151" s="256" t="s">
        <v>298</v>
      </c>
      <c r="D151" s="257" t="s">
        <v>63</v>
      </c>
      <c r="E151" s="256" t="s">
        <v>100</v>
      </c>
      <c r="F151" s="256" t="s">
        <v>177</v>
      </c>
      <c r="G151" s="258" t="s">
        <v>43</v>
      </c>
      <c r="H151" s="256"/>
      <c r="I151" s="258" t="s">
        <v>33</v>
      </c>
    </row>
    <row r="152" spans="1:9" ht="15" customHeight="1" x14ac:dyDescent="0.2">
      <c r="A152" s="84">
        <v>45143</v>
      </c>
      <c r="B152" s="256" t="s">
        <v>197</v>
      </c>
      <c r="C152" s="256" t="s">
        <v>69</v>
      </c>
      <c r="D152" s="257" t="s">
        <v>63</v>
      </c>
      <c r="E152" s="256" t="s">
        <v>98</v>
      </c>
      <c r="F152" s="256" t="s">
        <v>177</v>
      </c>
      <c r="G152" s="258" t="s">
        <v>43</v>
      </c>
      <c r="H152" s="256"/>
      <c r="I152" s="258" t="s">
        <v>32</v>
      </c>
    </row>
    <row r="153" spans="1:9" ht="15" customHeight="1" x14ac:dyDescent="0.2">
      <c r="A153" s="84">
        <v>45143</v>
      </c>
      <c r="B153" s="256" t="s">
        <v>198</v>
      </c>
      <c r="C153" s="256" t="s">
        <v>299</v>
      </c>
      <c r="D153" s="257" t="s">
        <v>63</v>
      </c>
      <c r="E153" s="256" t="s">
        <v>327</v>
      </c>
      <c r="F153" s="256" t="s">
        <v>177</v>
      </c>
      <c r="G153" s="258" t="s">
        <v>328</v>
      </c>
      <c r="H153" s="258"/>
      <c r="I153" s="258" t="s">
        <v>328</v>
      </c>
    </row>
    <row r="154" spans="1:9" ht="15" customHeight="1" x14ac:dyDescent="0.2">
      <c r="A154" s="145"/>
      <c r="B154" s="146"/>
      <c r="C154" s="146"/>
      <c r="D154" s="146"/>
      <c r="E154" s="146"/>
      <c r="F154" s="146"/>
      <c r="G154" s="146"/>
      <c r="H154" s="146"/>
      <c r="I154" s="2"/>
    </row>
    <row r="155" spans="1:9" ht="15" customHeight="1" x14ac:dyDescent="0.2">
      <c r="A155" s="84">
        <v>45143</v>
      </c>
      <c r="B155" s="9">
        <v>101</v>
      </c>
      <c r="C155" s="93" t="s">
        <v>330</v>
      </c>
      <c r="D155" s="139" t="s">
        <v>142</v>
      </c>
      <c r="E155" s="93" t="s">
        <v>34</v>
      </c>
      <c r="F155" s="93" t="s">
        <v>128</v>
      </c>
      <c r="G155" s="93" t="s">
        <v>159</v>
      </c>
      <c r="H155" s="93"/>
      <c r="I155" s="93" t="s">
        <v>158</v>
      </c>
    </row>
    <row r="156" spans="1:9" ht="15" customHeight="1" x14ac:dyDescent="0.2">
      <c r="A156" s="145"/>
      <c r="B156" s="146"/>
      <c r="C156" s="146"/>
      <c r="D156" s="146"/>
      <c r="E156" s="146"/>
      <c r="F156" s="146"/>
      <c r="G156" s="146"/>
      <c r="H156" s="146"/>
      <c r="I156" s="2"/>
    </row>
    <row r="157" spans="1:9" ht="15" customHeight="1" x14ac:dyDescent="0.2">
      <c r="A157" s="79">
        <v>45144</v>
      </c>
      <c r="B157" s="259" t="s">
        <v>114</v>
      </c>
      <c r="C157" s="260" t="s">
        <v>329</v>
      </c>
      <c r="D157" s="261" t="s">
        <v>63</v>
      </c>
      <c r="E157" s="260" t="s">
        <v>100</v>
      </c>
      <c r="F157" s="260" t="s">
        <v>177</v>
      </c>
      <c r="G157" s="262" t="s">
        <v>43</v>
      </c>
      <c r="H157" s="260"/>
      <c r="I157" s="262" t="s">
        <v>33</v>
      </c>
    </row>
    <row r="158" spans="1:9" ht="15" customHeight="1" x14ac:dyDescent="0.2">
      <c r="A158" s="79">
        <v>45144</v>
      </c>
      <c r="B158" s="246">
        <v>102</v>
      </c>
      <c r="C158" s="247" t="s">
        <v>46</v>
      </c>
      <c r="D158" s="248" t="s">
        <v>63</v>
      </c>
      <c r="E158" s="247" t="s">
        <v>72</v>
      </c>
      <c r="F158" s="247" t="s">
        <v>115</v>
      </c>
      <c r="G158" s="249" t="s">
        <v>73</v>
      </c>
      <c r="H158" s="249"/>
      <c r="I158" s="249" t="s">
        <v>74</v>
      </c>
    </row>
    <row r="159" spans="1:9" ht="15" customHeight="1" x14ac:dyDescent="0.2">
      <c r="A159" s="79">
        <v>45144</v>
      </c>
      <c r="B159" s="246">
        <v>103</v>
      </c>
      <c r="C159" s="247" t="s">
        <v>47</v>
      </c>
      <c r="D159" s="248" t="s">
        <v>63</v>
      </c>
      <c r="E159" s="247" t="s">
        <v>151</v>
      </c>
      <c r="F159" s="247" t="s">
        <v>115</v>
      </c>
      <c r="G159" s="249" t="s">
        <v>199</v>
      </c>
      <c r="H159" s="249"/>
      <c r="I159" s="249" t="s">
        <v>233</v>
      </c>
    </row>
    <row r="160" spans="1:9" ht="15" customHeight="1" x14ac:dyDescent="0.2">
      <c r="A160" s="79">
        <v>45144</v>
      </c>
      <c r="B160" s="259" t="s">
        <v>114</v>
      </c>
      <c r="C160" s="260" t="s">
        <v>48</v>
      </c>
      <c r="D160" s="261" t="s">
        <v>63</v>
      </c>
      <c r="E160" s="260" t="s">
        <v>100</v>
      </c>
      <c r="F160" s="260" t="s">
        <v>177</v>
      </c>
      <c r="G160" s="262" t="s">
        <v>43</v>
      </c>
      <c r="H160" s="260"/>
      <c r="I160" s="262" t="s">
        <v>33</v>
      </c>
    </row>
    <row r="161" spans="1:9" ht="15" customHeight="1" x14ac:dyDescent="0.2">
      <c r="A161" s="79">
        <v>45144</v>
      </c>
      <c r="B161" s="246">
        <v>104</v>
      </c>
      <c r="C161" s="247" t="s">
        <v>49</v>
      </c>
      <c r="D161" s="248" t="s">
        <v>63</v>
      </c>
      <c r="E161" s="247" t="s">
        <v>72</v>
      </c>
      <c r="F161" s="247" t="s">
        <v>115</v>
      </c>
      <c r="G161" s="249" t="s">
        <v>73</v>
      </c>
      <c r="H161" s="249"/>
      <c r="I161" s="249" t="s">
        <v>74</v>
      </c>
    </row>
    <row r="162" spans="1:9" ht="15" customHeight="1" x14ac:dyDescent="0.2">
      <c r="A162" s="79">
        <v>45144</v>
      </c>
      <c r="B162" s="259" t="s">
        <v>114</v>
      </c>
      <c r="C162" s="260" t="s">
        <v>15</v>
      </c>
      <c r="D162" s="261" t="s">
        <v>63</v>
      </c>
      <c r="E162" s="260" t="s">
        <v>151</v>
      </c>
      <c r="F162" s="260" t="s">
        <v>115</v>
      </c>
      <c r="G162" s="262" t="s">
        <v>199</v>
      </c>
      <c r="H162" s="262"/>
      <c r="I162" s="262" t="s">
        <v>233</v>
      </c>
    </row>
    <row r="163" spans="1:9" ht="15" customHeight="1" x14ac:dyDescent="0.2">
      <c r="A163" s="145"/>
      <c r="B163" s="146"/>
      <c r="C163" s="146"/>
      <c r="D163" s="146"/>
      <c r="E163" s="146"/>
      <c r="F163" s="146"/>
      <c r="G163" s="146"/>
      <c r="H163" s="146"/>
      <c r="I163" s="2"/>
    </row>
    <row r="164" spans="1:9" ht="15" customHeight="1" x14ac:dyDescent="0.2">
      <c r="A164" s="84">
        <v>45144</v>
      </c>
      <c r="B164" s="9">
        <v>105</v>
      </c>
      <c r="C164" s="93" t="s">
        <v>4</v>
      </c>
      <c r="D164" s="139" t="s">
        <v>142</v>
      </c>
      <c r="E164" s="93" t="s">
        <v>39</v>
      </c>
      <c r="F164" s="93" t="s">
        <v>128</v>
      </c>
      <c r="G164" s="93" t="s">
        <v>168</v>
      </c>
      <c r="H164" s="93"/>
      <c r="I164" s="93" t="s">
        <v>166</v>
      </c>
    </row>
    <row r="165" spans="1:9" ht="15" customHeight="1" x14ac:dyDescent="0.2">
      <c r="A165" s="84">
        <v>45144</v>
      </c>
      <c r="B165" s="9">
        <v>106</v>
      </c>
      <c r="C165" s="93" t="s">
        <v>5</v>
      </c>
      <c r="D165" s="139" t="s">
        <v>142</v>
      </c>
      <c r="E165" s="93" t="s">
        <v>39</v>
      </c>
      <c r="F165" s="93" t="s">
        <v>128</v>
      </c>
      <c r="G165" s="93" t="s">
        <v>165</v>
      </c>
      <c r="H165" s="93"/>
      <c r="I165" s="93" t="s">
        <v>164</v>
      </c>
    </row>
    <row r="166" spans="1:9" ht="15" customHeight="1" x14ac:dyDescent="0.2">
      <c r="A166" s="84">
        <v>45144</v>
      </c>
      <c r="B166" s="130">
        <v>107</v>
      </c>
      <c r="C166" s="129" t="s">
        <v>6</v>
      </c>
      <c r="D166" s="130" t="s">
        <v>142</v>
      </c>
      <c r="E166" s="129" t="s">
        <v>42</v>
      </c>
      <c r="F166" s="129" t="s">
        <v>173</v>
      </c>
      <c r="G166" s="129" t="s">
        <v>200</v>
      </c>
      <c r="H166" s="93"/>
      <c r="I166" s="129" t="s">
        <v>201</v>
      </c>
    </row>
    <row r="167" spans="1:9" ht="15" customHeight="1" x14ac:dyDescent="0.2">
      <c r="A167" s="84">
        <v>45144</v>
      </c>
      <c r="B167" s="130">
        <v>108</v>
      </c>
      <c r="C167" s="129" t="s">
        <v>70</v>
      </c>
      <c r="D167" s="130" t="s">
        <v>142</v>
      </c>
      <c r="E167" s="129" t="s">
        <v>151</v>
      </c>
      <c r="F167" s="129" t="s">
        <v>173</v>
      </c>
      <c r="G167" s="129" t="s">
        <v>153</v>
      </c>
      <c r="H167" s="93"/>
      <c r="I167" s="129" t="s">
        <v>202</v>
      </c>
    </row>
    <row r="168" spans="1:9" ht="15" customHeight="1" x14ac:dyDescent="0.2">
      <c r="A168" s="84">
        <v>45144</v>
      </c>
      <c r="B168" s="9">
        <v>109</v>
      </c>
      <c r="C168" s="93" t="s">
        <v>7</v>
      </c>
      <c r="D168" s="139" t="s">
        <v>142</v>
      </c>
      <c r="E168" s="93" t="s">
        <v>39</v>
      </c>
      <c r="F168" s="93" t="s">
        <v>128</v>
      </c>
      <c r="G168" s="93" t="s">
        <v>166</v>
      </c>
      <c r="H168" s="93"/>
      <c r="I168" s="93" t="s">
        <v>163</v>
      </c>
    </row>
    <row r="169" spans="1:9" ht="15" customHeight="1" x14ac:dyDescent="0.2">
      <c r="A169" s="84">
        <v>45144</v>
      </c>
      <c r="B169" s="9">
        <v>110</v>
      </c>
      <c r="C169" s="93" t="s">
        <v>8</v>
      </c>
      <c r="D169" s="139" t="s">
        <v>142</v>
      </c>
      <c r="E169" s="93" t="s">
        <v>39</v>
      </c>
      <c r="F169" s="93" t="s">
        <v>128</v>
      </c>
      <c r="G169" s="93" t="s">
        <v>168</v>
      </c>
      <c r="H169" s="93"/>
      <c r="I169" s="93" t="s">
        <v>164</v>
      </c>
    </row>
    <row r="170" spans="1:9" ht="15" customHeight="1" x14ac:dyDescent="0.2">
      <c r="A170" s="84">
        <v>45144</v>
      </c>
      <c r="B170" s="130">
        <v>111</v>
      </c>
      <c r="C170" s="129" t="s">
        <v>9</v>
      </c>
      <c r="D170" s="130" t="s">
        <v>142</v>
      </c>
      <c r="E170" s="129" t="s">
        <v>42</v>
      </c>
      <c r="F170" s="129" t="s">
        <v>173</v>
      </c>
      <c r="G170" s="129" t="s">
        <v>201</v>
      </c>
      <c r="H170" s="93"/>
      <c r="I170" s="129" t="s">
        <v>203</v>
      </c>
    </row>
    <row r="171" spans="1:9" ht="15" customHeight="1" x14ac:dyDescent="0.2">
      <c r="A171" s="84">
        <v>45144</v>
      </c>
      <c r="B171" s="130">
        <v>112</v>
      </c>
      <c r="C171" s="129" t="s">
        <v>10</v>
      </c>
      <c r="D171" s="130" t="s">
        <v>142</v>
      </c>
      <c r="E171" s="129" t="s">
        <v>151</v>
      </c>
      <c r="F171" s="129" t="s">
        <v>173</v>
      </c>
      <c r="G171" s="129" t="s">
        <v>153</v>
      </c>
      <c r="H171" s="93"/>
      <c r="I171" s="129" t="s">
        <v>202</v>
      </c>
    </row>
    <row r="172" spans="1:9" ht="15" customHeight="1" x14ac:dyDescent="0.2">
      <c r="A172" s="84">
        <v>45144</v>
      </c>
      <c r="B172" s="9">
        <v>113</v>
      </c>
      <c r="C172" s="93" t="s">
        <v>11</v>
      </c>
      <c r="D172" s="139" t="s">
        <v>142</v>
      </c>
      <c r="E172" s="93" t="s">
        <v>39</v>
      </c>
      <c r="F172" s="93" t="s">
        <v>128</v>
      </c>
      <c r="G172" s="93" t="s">
        <v>165</v>
      </c>
      <c r="H172" s="93"/>
      <c r="I172" s="93" t="s">
        <v>163</v>
      </c>
    </row>
    <row r="173" spans="1:9" ht="15" customHeight="1" x14ac:dyDescent="0.2">
      <c r="A173" s="84">
        <v>45144</v>
      </c>
      <c r="B173" s="130">
        <v>114</v>
      </c>
      <c r="C173" s="129" t="s">
        <v>12</v>
      </c>
      <c r="D173" s="130" t="s">
        <v>142</v>
      </c>
      <c r="E173" s="129" t="s">
        <v>42</v>
      </c>
      <c r="F173" s="129" t="s">
        <v>173</v>
      </c>
      <c r="G173" s="129" t="s">
        <v>203</v>
      </c>
      <c r="H173" s="93"/>
      <c r="I173" s="129" t="s">
        <v>200</v>
      </c>
    </row>
    <row r="174" spans="1:9" ht="15" customHeight="1" x14ac:dyDescent="0.2">
      <c r="B174" s="146"/>
      <c r="C174" s="146"/>
      <c r="D174" s="146"/>
      <c r="E174" s="146"/>
      <c r="F174" s="146"/>
      <c r="G174" s="146"/>
      <c r="H174" s="146"/>
      <c r="I174" s="2"/>
    </row>
    <row r="175" spans="1:9" ht="15" customHeight="1" x14ac:dyDescent="0.2">
      <c r="A175" s="162">
        <v>45145</v>
      </c>
      <c r="B175" s="9">
        <v>115</v>
      </c>
      <c r="C175" s="93" t="s">
        <v>124</v>
      </c>
      <c r="D175" s="139" t="s">
        <v>142</v>
      </c>
      <c r="E175" s="93" t="s">
        <v>137</v>
      </c>
      <c r="F175" s="93" t="s">
        <v>128</v>
      </c>
      <c r="G175" s="93" t="s">
        <v>170</v>
      </c>
      <c r="H175" s="93"/>
      <c r="I175" s="93" t="s">
        <v>139</v>
      </c>
    </row>
    <row r="176" spans="1:9" ht="15" customHeight="1" x14ac:dyDescent="0.2">
      <c r="A176" s="162"/>
      <c r="B176" s="146"/>
      <c r="C176" s="146"/>
      <c r="D176" s="146"/>
      <c r="E176" s="146"/>
      <c r="F176" s="146"/>
      <c r="G176" s="146"/>
      <c r="H176" s="146"/>
      <c r="I176" s="2"/>
    </row>
    <row r="177" spans="1:9" ht="15" customHeight="1" x14ac:dyDescent="0.2">
      <c r="A177" s="162">
        <v>45146</v>
      </c>
      <c r="B177" s="9">
        <v>116</v>
      </c>
      <c r="C177" s="93" t="s">
        <v>124</v>
      </c>
      <c r="D177" s="139" t="s">
        <v>142</v>
      </c>
      <c r="E177" s="93" t="s">
        <v>127</v>
      </c>
      <c r="F177" s="93" t="s">
        <v>128</v>
      </c>
      <c r="G177" s="93" t="s">
        <v>130</v>
      </c>
      <c r="H177" s="93"/>
      <c r="I177" s="93" t="s">
        <v>161</v>
      </c>
    </row>
    <row r="178" spans="1:9" ht="14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 ht="30" customHeight="1" x14ac:dyDescent="0.2">
      <c r="A179" s="192" t="s">
        <v>283</v>
      </c>
      <c r="B179" s="192"/>
      <c r="C179" s="192"/>
      <c r="D179" s="192"/>
      <c r="E179" s="192"/>
      <c r="F179" s="192"/>
      <c r="G179" s="192"/>
      <c r="H179" s="192"/>
      <c r="I179" s="192"/>
    </row>
    <row r="180" spans="1:9" ht="15" customHeight="1" x14ac:dyDescent="0.2">
      <c r="A180" s="84">
        <v>45150</v>
      </c>
      <c r="B180" s="10">
        <f>B177+1</f>
        <v>117</v>
      </c>
      <c r="C180" s="9" t="s">
        <v>106</v>
      </c>
      <c r="D180" s="139" t="s">
        <v>142</v>
      </c>
      <c r="E180" s="93" t="s">
        <v>127</v>
      </c>
      <c r="F180" s="93" t="s">
        <v>128</v>
      </c>
      <c r="G180" s="93" t="s">
        <v>161</v>
      </c>
      <c r="H180" s="93"/>
      <c r="I180" s="93" t="s">
        <v>129</v>
      </c>
    </row>
    <row r="181" spans="1:9" ht="15" customHeight="1" x14ac:dyDescent="0.2">
      <c r="A181" s="84">
        <v>45150</v>
      </c>
      <c r="B181" s="10">
        <f>B180+1</f>
        <v>118</v>
      </c>
      <c r="C181" s="9" t="s">
        <v>131</v>
      </c>
      <c r="D181" s="139" t="s">
        <v>142</v>
      </c>
      <c r="E181" s="93" t="s">
        <v>35</v>
      </c>
      <c r="F181" s="93" t="s">
        <v>128</v>
      </c>
      <c r="G181" s="93" t="s">
        <v>135</v>
      </c>
      <c r="H181" s="93"/>
      <c r="I181" s="93" t="s">
        <v>134</v>
      </c>
    </row>
    <row r="182" spans="1:9" ht="15" customHeight="1" x14ac:dyDescent="0.2">
      <c r="A182" s="84">
        <v>45150</v>
      </c>
      <c r="B182" s="10">
        <f t="shared" ref="B182:B187" si="0">B181+1</f>
        <v>119</v>
      </c>
      <c r="C182" s="9" t="s">
        <v>133</v>
      </c>
      <c r="D182" s="139" t="s">
        <v>142</v>
      </c>
      <c r="E182" s="93" t="s">
        <v>29</v>
      </c>
      <c r="F182" s="93" t="s">
        <v>128</v>
      </c>
      <c r="G182" s="93" t="s">
        <v>169</v>
      </c>
      <c r="H182" s="93"/>
      <c r="I182" s="93" t="s">
        <v>149</v>
      </c>
    </row>
    <row r="183" spans="1:9" ht="15" customHeight="1" x14ac:dyDescent="0.2">
      <c r="A183" s="84">
        <v>45150</v>
      </c>
      <c r="B183" s="10">
        <f t="shared" si="0"/>
        <v>120</v>
      </c>
      <c r="C183" s="9" t="s">
        <v>136</v>
      </c>
      <c r="D183" s="139" t="s">
        <v>142</v>
      </c>
      <c r="E183" s="93" t="s">
        <v>127</v>
      </c>
      <c r="F183" s="93" t="s">
        <v>128</v>
      </c>
      <c r="G183" s="93" t="s">
        <v>130</v>
      </c>
      <c r="H183" s="93"/>
      <c r="I183" s="93" t="s">
        <v>129</v>
      </c>
    </row>
    <row r="184" spans="1:9" ht="15" customHeight="1" x14ac:dyDescent="0.2">
      <c r="A184" s="84">
        <v>45150</v>
      </c>
      <c r="B184" s="10">
        <f t="shared" si="0"/>
        <v>121</v>
      </c>
      <c r="C184" s="9" t="s">
        <v>75</v>
      </c>
      <c r="D184" s="139" t="s">
        <v>142</v>
      </c>
      <c r="E184" s="93" t="s">
        <v>35</v>
      </c>
      <c r="F184" s="93" t="s">
        <v>128</v>
      </c>
      <c r="G184" s="93" t="s">
        <v>156</v>
      </c>
      <c r="H184" s="93"/>
      <c r="I184" s="93" t="s">
        <v>134</v>
      </c>
    </row>
    <row r="185" spans="1:9" ht="15" customHeight="1" x14ac:dyDescent="0.2">
      <c r="A185" s="84">
        <v>45150</v>
      </c>
      <c r="B185" s="10">
        <f t="shared" si="0"/>
        <v>122</v>
      </c>
      <c r="C185" s="9" t="s">
        <v>140</v>
      </c>
      <c r="D185" s="139" t="s">
        <v>142</v>
      </c>
      <c r="E185" s="93" t="s">
        <v>29</v>
      </c>
      <c r="F185" s="93" t="s">
        <v>128</v>
      </c>
      <c r="G185" s="93" t="s">
        <v>169</v>
      </c>
      <c r="H185" s="93"/>
      <c r="I185" s="93" t="s">
        <v>154</v>
      </c>
    </row>
    <row r="186" spans="1:9" ht="15" customHeight="1" x14ac:dyDescent="0.2">
      <c r="A186" s="84">
        <v>45150</v>
      </c>
      <c r="B186" s="10">
        <f t="shared" si="0"/>
        <v>123</v>
      </c>
      <c r="C186" s="9" t="s">
        <v>51</v>
      </c>
      <c r="D186" s="139" t="s">
        <v>142</v>
      </c>
      <c r="E186" s="93" t="s">
        <v>127</v>
      </c>
      <c r="F186" s="93" t="s">
        <v>128</v>
      </c>
      <c r="G186" s="93" t="s">
        <v>161</v>
      </c>
      <c r="H186" s="93"/>
      <c r="I186" s="93" t="s">
        <v>129</v>
      </c>
    </row>
    <row r="187" spans="1:9" ht="15" customHeight="1" x14ac:dyDescent="0.2">
      <c r="A187" s="84">
        <v>45150</v>
      </c>
      <c r="B187" s="10">
        <f t="shared" si="0"/>
        <v>124</v>
      </c>
      <c r="C187" s="9" t="s">
        <v>76</v>
      </c>
      <c r="D187" s="139" t="s">
        <v>142</v>
      </c>
      <c r="E187" s="93" t="s">
        <v>29</v>
      </c>
      <c r="F187" s="93" t="s">
        <v>128</v>
      </c>
      <c r="G187" s="93" t="s">
        <v>154</v>
      </c>
      <c r="H187" s="93"/>
      <c r="I187" s="93" t="s">
        <v>149</v>
      </c>
    </row>
    <row r="188" spans="1:9" ht="15" customHeight="1" x14ac:dyDescent="0.2">
      <c r="A188" s="145"/>
      <c r="B188" s="146"/>
      <c r="C188" s="146"/>
      <c r="D188" s="146"/>
      <c r="E188" s="146"/>
      <c r="F188" s="146"/>
      <c r="G188" s="146"/>
      <c r="H188" s="146"/>
      <c r="I188" s="2"/>
    </row>
    <row r="189" spans="1:9" ht="15" customHeight="1" x14ac:dyDescent="0.2">
      <c r="A189" s="84">
        <v>45151</v>
      </c>
      <c r="B189" s="132" t="s">
        <v>205</v>
      </c>
      <c r="C189" s="142" t="s">
        <v>106</v>
      </c>
      <c r="D189" s="142" t="s">
        <v>142</v>
      </c>
      <c r="E189" s="132" t="s">
        <v>206</v>
      </c>
      <c r="F189" s="132" t="s">
        <v>177</v>
      </c>
      <c r="G189" s="132" t="s">
        <v>147</v>
      </c>
      <c r="H189" s="93"/>
      <c r="I189" s="132" t="s">
        <v>207</v>
      </c>
    </row>
    <row r="190" spans="1:9" ht="15" customHeight="1" x14ac:dyDescent="0.2">
      <c r="A190" s="84">
        <v>45151</v>
      </c>
      <c r="B190" s="132" t="s">
        <v>208</v>
      </c>
      <c r="C190" s="142" t="s">
        <v>131</v>
      </c>
      <c r="D190" s="142" t="s">
        <v>142</v>
      </c>
      <c r="E190" s="132" t="s">
        <v>206</v>
      </c>
      <c r="F190" s="132" t="s">
        <v>177</v>
      </c>
      <c r="G190" s="132" t="s">
        <v>148</v>
      </c>
      <c r="H190" s="93"/>
      <c r="I190" s="132" t="s">
        <v>209</v>
      </c>
    </row>
    <row r="191" spans="1:9" ht="15" customHeight="1" x14ac:dyDescent="0.2">
      <c r="A191" s="84">
        <v>45151</v>
      </c>
      <c r="B191" s="9">
        <v>125</v>
      </c>
      <c r="C191" s="9" t="s">
        <v>133</v>
      </c>
      <c r="D191" s="139" t="s">
        <v>142</v>
      </c>
      <c r="E191" s="93" t="s">
        <v>39</v>
      </c>
      <c r="F191" s="93" t="s">
        <v>128</v>
      </c>
      <c r="G191" s="93" t="s">
        <v>168</v>
      </c>
      <c r="H191" s="93"/>
      <c r="I191" s="93" t="s">
        <v>165</v>
      </c>
    </row>
    <row r="192" spans="1:9" ht="15" customHeight="1" x14ac:dyDescent="0.2">
      <c r="A192" s="84">
        <v>45151</v>
      </c>
      <c r="B192" s="132" t="s">
        <v>210</v>
      </c>
      <c r="C192" s="142" t="s">
        <v>136</v>
      </c>
      <c r="D192" s="142" t="s">
        <v>142</v>
      </c>
      <c r="E192" s="132" t="s">
        <v>206</v>
      </c>
      <c r="F192" s="132" t="s">
        <v>177</v>
      </c>
      <c r="G192" s="132" t="s">
        <v>211</v>
      </c>
      <c r="H192" s="93"/>
      <c r="I192" s="132" t="s">
        <v>147</v>
      </c>
    </row>
    <row r="193" spans="1:9" ht="15" customHeight="1" x14ac:dyDescent="0.2">
      <c r="A193" s="84">
        <v>45151</v>
      </c>
      <c r="B193" s="132" t="s">
        <v>212</v>
      </c>
      <c r="C193" s="142" t="s">
        <v>75</v>
      </c>
      <c r="D193" s="142" t="s">
        <v>142</v>
      </c>
      <c r="E193" s="132" t="s">
        <v>206</v>
      </c>
      <c r="F193" s="132" t="s">
        <v>177</v>
      </c>
      <c r="G193" s="132" t="s">
        <v>148</v>
      </c>
      <c r="H193" s="93"/>
      <c r="I193" s="132" t="s">
        <v>207</v>
      </c>
    </row>
    <row r="194" spans="1:9" ht="15" customHeight="1" x14ac:dyDescent="0.2">
      <c r="A194" s="84">
        <v>45151</v>
      </c>
      <c r="B194" s="9">
        <v>126</v>
      </c>
      <c r="C194" s="9" t="s">
        <v>140</v>
      </c>
      <c r="D194" s="139" t="s">
        <v>142</v>
      </c>
      <c r="E194" s="93" t="s">
        <v>39</v>
      </c>
      <c r="F194" s="93" t="s">
        <v>128</v>
      </c>
      <c r="G194" s="93" t="s">
        <v>168</v>
      </c>
      <c r="H194" s="93"/>
      <c r="I194" s="93" t="s">
        <v>166</v>
      </c>
    </row>
    <row r="195" spans="1:9" ht="15" customHeight="1" x14ac:dyDescent="0.2">
      <c r="A195" s="84">
        <v>45151</v>
      </c>
      <c r="B195" s="132" t="s">
        <v>213</v>
      </c>
      <c r="C195" s="142" t="s">
        <v>51</v>
      </c>
      <c r="D195" s="142" t="s">
        <v>142</v>
      </c>
      <c r="E195" s="132" t="s">
        <v>206</v>
      </c>
      <c r="F195" s="132" t="s">
        <v>177</v>
      </c>
      <c r="G195" s="132" t="s">
        <v>147</v>
      </c>
      <c r="H195" s="93"/>
      <c r="I195" s="132" t="s">
        <v>209</v>
      </c>
    </row>
    <row r="196" spans="1:9" ht="15" customHeight="1" x14ac:dyDescent="0.2">
      <c r="A196" s="84">
        <v>45151</v>
      </c>
      <c r="B196" s="132" t="s">
        <v>214</v>
      </c>
      <c r="C196" s="142" t="s">
        <v>76</v>
      </c>
      <c r="D196" s="142" t="s">
        <v>142</v>
      </c>
      <c r="E196" s="132" t="s">
        <v>206</v>
      </c>
      <c r="F196" s="132" t="s">
        <v>177</v>
      </c>
      <c r="G196" s="132" t="s">
        <v>215</v>
      </c>
      <c r="H196" s="93"/>
      <c r="I196" s="132" t="s">
        <v>148</v>
      </c>
    </row>
    <row r="197" spans="1:9" ht="15" customHeight="1" x14ac:dyDescent="0.2">
      <c r="A197" s="84">
        <v>45151</v>
      </c>
      <c r="B197" s="9">
        <v>127</v>
      </c>
      <c r="C197" s="9" t="s">
        <v>141</v>
      </c>
      <c r="D197" s="139" t="s">
        <v>142</v>
      </c>
      <c r="E197" s="93" t="s">
        <v>39</v>
      </c>
      <c r="F197" s="93" t="s">
        <v>128</v>
      </c>
      <c r="G197" s="93" t="s">
        <v>165</v>
      </c>
      <c r="H197" s="93"/>
      <c r="I197" s="93" t="s">
        <v>166</v>
      </c>
    </row>
    <row r="198" spans="1:9" ht="15" customHeight="1" x14ac:dyDescent="0.2">
      <c r="A198" s="145"/>
      <c r="B198" s="146"/>
      <c r="C198" s="146"/>
      <c r="D198" s="146"/>
      <c r="E198" s="146"/>
      <c r="F198" s="146"/>
      <c r="G198" s="146"/>
      <c r="H198" s="146"/>
      <c r="I198" s="2"/>
    </row>
    <row r="199" spans="1:9" ht="15" customHeight="1" x14ac:dyDescent="0.2">
      <c r="A199" s="79">
        <v>45151</v>
      </c>
      <c r="B199" s="10">
        <v>128</v>
      </c>
      <c r="C199" s="9" t="s">
        <v>106</v>
      </c>
      <c r="D199" s="138" t="s">
        <v>63</v>
      </c>
      <c r="E199" s="93" t="s">
        <v>29</v>
      </c>
      <c r="F199" s="93" t="s">
        <v>128</v>
      </c>
      <c r="G199" s="93" t="s">
        <v>232</v>
      </c>
      <c r="H199" s="93"/>
      <c r="I199" s="93" t="s">
        <v>155</v>
      </c>
    </row>
    <row r="200" spans="1:9" ht="15" customHeight="1" x14ac:dyDescent="0.2">
      <c r="A200" s="79">
        <v>45151</v>
      </c>
      <c r="B200" s="10">
        <v>129</v>
      </c>
      <c r="C200" s="9" t="s">
        <v>131</v>
      </c>
      <c r="D200" s="138" t="s">
        <v>63</v>
      </c>
      <c r="E200" s="93" t="s">
        <v>143</v>
      </c>
      <c r="F200" s="93" t="s">
        <v>128</v>
      </c>
      <c r="G200" s="93" t="s">
        <v>150</v>
      </c>
      <c r="H200" s="93"/>
      <c r="I200" s="93" t="s">
        <v>145</v>
      </c>
    </row>
    <row r="201" spans="1:9" ht="15" customHeight="1" x14ac:dyDescent="0.2">
      <c r="A201" s="79">
        <v>45151</v>
      </c>
      <c r="B201" s="10">
        <v>130</v>
      </c>
      <c r="C201" s="9" t="s">
        <v>133</v>
      </c>
      <c r="D201" s="138" t="s">
        <v>63</v>
      </c>
      <c r="E201" s="93" t="s">
        <v>29</v>
      </c>
      <c r="F201" s="93" t="s">
        <v>128</v>
      </c>
      <c r="G201" s="93" t="s">
        <v>232</v>
      </c>
      <c r="H201" s="93"/>
      <c r="I201" s="93" t="s">
        <v>155</v>
      </c>
    </row>
    <row r="202" spans="1:9" ht="15" customHeight="1" x14ac:dyDescent="0.2">
      <c r="A202" s="79">
        <v>45151</v>
      </c>
      <c r="B202" s="10">
        <v>131</v>
      </c>
      <c r="C202" s="9" t="s">
        <v>136</v>
      </c>
      <c r="D202" s="138" t="s">
        <v>63</v>
      </c>
      <c r="E202" s="93" t="s">
        <v>143</v>
      </c>
      <c r="F202" s="93" t="s">
        <v>128</v>
      </c>
      <c r="G202" s="93" t="s">
        <v>150</v>
      </c>
      <c r="H202" s="93"/>
      <c r="I202" s="93" t="s">
        <v>145</v>
      </c>
    </row>
    <row r="203" spans="1:9" ht="15" customHeight="1" x14ac:dyDescent="0.2">
      <c r="A203" s="79">
        <v>45151</v>
      </c>
      <c r="B203" s="131">
        <v>132</v>
      </c>
      <c r="C203" s="130" t="s">
        <v>75</v>
      </c>
      <c r="D203" s="130" t="s">
        <v>63</v>
      </c>
      <c r="E203" s="129" t="s">
        <v>151</v>
      </c>
      <c r="F203" s="129" t="s">
        <v>173</v>
      </c>
      <c r="G203" s="129" t="s">
        <v>199</v>
      </c>
      <c r="H203" s="93"/>
      <c r="I203" s="129" t="s">
        <v>204</v>
      </c>
    </row>
    <row r="204" spans="1:9" ht="15" customHeight="1" x14ac:dyDescent="0.2">
      <c r="A204" s="145"/>
      <c r="B204" s="146"/>
      <c r="C204" s="146"/>
      <c r="D204" s="146"/>
      <c r="E204" s="146"/>
      <c r="F204" s="146"/>
      <c r="G204" s="146"/>
      <c r="H204" s="146"/>
      <c r="I204" s="2"/>
    </row>
    <row r="205" spans="1:9" ht="15" customHeight="1" x14ac:dyDescent="0.2">
      <c r="A205" s="84">
        <v>45151</v>
      </c>
      <c r="B205" s="9">
        <v>133</v>
      </c>
      <c r="C205" s="9" t="s">
        <v>106</v>
      </c>
      <c r="D205" s="94" t="s">
        <v>190</v>
      </c>
      <c r="E205" s="93" t="s">
        <v>34</v>
      </c>
      <c r="F205" s="93" t="s">
        <v>128</v>
      </c>
      <c r="G205" s="93" t="s">
        <v>158</v>
      </c>
      <c r="H205" s="93"/>
      <c r="I205" s="93" t="s">
        <v>160</v>
      </c>
    </row>
    <row r="206" spans="1:9" ht="15" customHeight="1" x14ac:dyDescent="0.2">
      <c r="A206" s="84">
        <v>45151</v>
      </c>
      <c r="B206" s="9">
        <v>134</v>
      </c>
      <c r="C206" s="9" t="s">
        <v>131</v>
      </c>
      <c r="D206" s="94" t="s">
        <v>190</v>
      </c>
      <c r="E206" s="93" t="s">
        <v>34</v>
      </c>
      <c r="F206" s="93" t="s">
        <v>128</v>
      </c>
      <c r="G206" s="93" t="s">
        <v>231</v>
      </c>
      <c r="H206" s="93"/>
      <c r="I206" s="93" t="s">
        <v>157</v>
      </c>
    </row>
    <row r="207" spans="1:9" ht="15" customHeight="1" x14ac:dyDescent="0.2">
      <c r="A207" s="84">
        <v>45151</v>
      </c>
      <c r="B207" s="9">
        <v>135</v>
      </c>
      <c r="C207" s="9" t="s">
        <v>133</v>
      </c>
      <c r="D207" s="94" t="s">
        <v>190</v>
      </c>
      <c r="E207" s="93" t="s">
        <v>35</v>
      </c>
      <c r="F207" s="93" t="s">
        <v>128</v>
      </c>
      <c r="G207" s="93" t="s">
        <v>135</v>
      </c>
      <c r="H207" s="93"/>
      <c r="I207" s="93" t="s">
        <v>162</v>
      </c>
    </row>
    <row r="208" spans="1:9" ht="15" customHeight="1" x14ac:dyDescent="0.2">
      <c r="A208" s="84">
        <v>45151</v>
      </c>
      <c r="B208" s="9">
        <v>136</v>
      </c>
      <c r="C208" s="9" t="s">
        <v>136</v>
      </c>
      <c r="D208" s="94" t="s">
        <v>190</v>
      </c>
      <c r="E208" s="93" t="s">
        <v>34</v>
      </c>
      <c r="F208" s="93" t="s">
        <v>128</v>
      </c>
      <c r="G208" s="93" t="s">
        <v>157</v>
      </c>
      <c r="H208" s="93"/>
      <c r="I208" s="93" t="s">
        <v>231</v>
      </c>
    </row>
    <row r="209" spans="1:9" ht="15" customHeight="1" x14ac:dyDescent="0.2">
      <c r="A209" s="84">
        <v>45151</v>
      </c>
      <c r="B209" s="9">
        <v>137</v>
      </c>
      <c r="C209" s="9" t="s">
        <v>75</v>
      </c>
      <c r="D209" s="94" t="s">
        <v>190</v>
      </c>
      <c r="E209" s="93" t="s">
        <v>34</v>
      </c>
      <c r="F209" s="93" t="s">
        <v>128</v>
      </c>
      <c r="G209" s="93" t="s">
        <v>160</v>
      </c>
      <c r="H209" s="93"/>
      <c r="I209" s="93" t="s">
        <v>158</v>
      </c>
    </row>
    <row r="210" spans="1:9" ht="15" customHeight="1" x14ac:dyDescent="0.2">
      <c r="A210" s="84">
        <v>45151</v>
      </c>
      <c r="B210" s="9">
        <v>138</v>
      </c>
      <c r="C210" s="9" t="s">
        <v>140</v>
      </c>
      <c r="D210" s="94" t="s">
        <v>190</v>
      </c>
      <c r="E210" s="93" t="s">
        <v>35</v>
      </c>
      <c r="F210" s="93" t="s">
        <v>128</v>
      </c>
      <c r="G210" s="93" t="s">
        <v>162</v>
      </c>
      <c r="H210" s="93"/>
      <c r="I210" s="93" t="s">
        <v>135</v>
      </c>
    </row>
    <row r="211" spans="1:9" ht="4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4"/>
    </row>
    <row r="212" spans="1:9" ht="24" customHeight="1" x14ac:dyDescent="0.2">
      <c r="A212" s="192" t="s">
        <v>284</v>
      </c>
      <c r="B212" s="192"/>
      <c r="C212" s="192"/>
      <c r="D212" s="192"/>
      <c r="E212" s="192"/>
      <c r="F212" s="192"/>
      <c r="G212" s="192"/>
      <c r="H212" s="192"/>
      <c r="I212" s="192"/>
    </row>
    <row r="213" spans="1:9" ht="15" customHeight="1" x14ac:dyDescent="0.2">
      <c r="A213" s="84">
        <v>45157</v>
      </c>
      <c r="B213" s="10">
        <v>139</v>
      </c>
      <c r="C213" s="9" t="s">
        <v>106</v>
      </c>
      <c r="D213" s="138" t="s">
        <v>63</v>
      </c>
      <c r="E213" s="93" t="s">
        <v>35</v>
      </c>
      <c r="F213" s="93" t="s">
        <v>128</v>
      </c>
      <c r="G213" s="93" t="s">
        <v>134</v>
      </c>
      <c r="H213" s="93"/>
      <c r="I213" s="93" t="s">
        <v>156</v>
      </c>
    </row>
    <row r="214" spans="1:9" ht="15" customHeight="1" x14ac:dyDescent="0.2">
      <c r="A214" s="84">
        <v>45157</v>
      </c>
      <c r="B214" s="10">
        <v>140</v>
      </c>
      <c r="C214" s="9" t="s">
        <v>131</v>
      </c>
      <c r="D214" s="138" t="s">
        <v>63</v>
      </c>
      <c r="E214" s="93" t="s">
        <v>34</v>
      </c>
      <c r="F214" s="93" t="s">
        <v>128</v>
      </c>
      <c r="G214" s="93" t="s">
        <v>231</v>
      </c>
      <c r="H214" s="93"/>
      <c r="I214" s="93" t="s">
        <v>159</v>
      </c>
    </row>
    <row r="215" spans="1:9" ht="15" customHeight="1" x14ac:dyDescent="0.2">
      <c r="A215" s="84">
        <v>45157</v>
      </c>
      <c r="B215" s="10">
        <v>141</v>
      </c>
      <c r="C215" s="9" t="s">
        <v>133</v>
      </c>
      <c r="D215" s="138" t="s">
        <v>63</v>
      </c>
      <c r="E215" s="93" t="s">
        <v>29</v>
      </c>
      <c r="F215" s="93" t="s">
        <v>128</v>
      </c>
      <c r="G215" s="93" t="s">
        <v>232</v>
      </c>
      <c r="H215" s="93"/>
      <c r="I215" s="93" t="s">
        <v>149</v>
      </c>
    </row>
    <row r="216" spans="1:9" ht="15" customHeight="1" x14ac:dyDescent="0.2">
      <c r="A216" s="84">
        <v>45157</v>
      </c>
      <c r="B216" s="10">
        <v>142</v>
      </c>
      <c r="C216" s="9" t="s">
        <v>136</v>
      </c>
      <c r="D216" s="138" t="s">
        <v>63</v>
      </c>
      <c r="E216" s="93" t="s">
        <v>137</v>
      </c>
      <c r="F216" s="93" t="s">
        <v>128</v>
      </c>
      <c r="G216" s="93" t="s">
        <v>170</v>
      </c>
      <c r="H216" s="93"/>
      <c r="I216" s="93" t="s">
        <v>138</v>
      </c>
    </row>
    <row r="217" spans="1:9" ht="15" customHeight="1" x14ac:dyDescent="0.2">
      <c r="A217" s="84">
        <v>45157</v>
      </c>
      <c r="B217" s="10">
        <v>143</v>
      </c>
      <c r="C217" s="9" t="s">
        <v>75</v>
      </c>
      <c r="D217" s="138" t="s">
        <v>63</v>
      </c>
      <c r="E217" s="93" t="s">
        <v>34</v>
      </c>
      <c r="F217" s="93" t="s">
        <v>128</v>
      </c>
      <c r="G217" s="93" t="s">
        <v>159</v>
      </c>
      <c r="H217" s="93"/>
      <c r="I217" s="93" t="s">
        <v>231</v>
      </c>
    </row>
    <row r="218" spans="1:9" ht="15" customHeight="1" x14ac:dyDescent="0.2">
      <c r="A218" s="84">
        <v>45157</v>
      </c>
      <c r="B218" s="10">
        <v>144</v>
      </c>
      <c r="C218" s="9" t="s">
        <v>140</v>
      </c>
      <c r="D218" s="138" t="s">
        <v>63</v>
      </c>
      <c r="E218" s="93" t="s">
        <v>35</v>
      </c>
      <c r="F218" s="93" t="s">
        <v>128</v>
      </c>
      <c r="G218" s="93" t="s">
        <v>134</v>
      </c>
      <c r="H218" s="93"/>
      <c r="I218" s="93" t="s">
        <v>156</v>
      </c>
    </row>
    <row r="219" spans="1:9" ht="15" customHeight="1" x14ac:dyDescent="0.2">
      <c r="A219" s="84">
        <v>45157</v>
      </c>
      <c r="B219" s="10">
        <v>145</v>
      </c>
      <c r="C219" s="9" t="s">
        <v>51</v>
      </c>
      <c r="D219" s="138" t="s">
        <v>63</v>
      </c>
      <c r="E219" s="93" t="s">
        <v>29</v>
      </c>
      <c r="F219" s="93" t="s">
        <v>128</v>
      </c>
      <c r="G219" s="93" t="s">
        <v>149</v>
      </c>
      <c r="H219" s="93"/>
      <c r="I219" s="93" t="s">
        <v>232</v>
      </c>
    </row>
    <row r="220" spans="1:9" ht="15" customHeight="1" x14ac:dyDescent="0.2">
      <c r="A220" s="84">
        <v>45157</v>
      </c>
      <c r="B220" s="10">
        <v>146</v>
      </c>
      <c r="C220" s="9" t="s">
        <v>76</v>
      </c>
      <c r="D220" s="138" t="s">
        <v>63</v>
      </c>
      <c r="E220" s="93" t="s">
        <v>137</v>
      </c>
      <c r="F220" s="93" t="s">
        <v>128</v>
      </c>
      <c r="G220" s="93" t="s">
        <v>138</v>
      </c>
      <c r="H220" s="93"/>
      <c r="I220" s="93" t="s">
        <v>170</v>
      </c>
    </row>
    <row r="221" spans="1:9" ht="7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</row>
    <row r="222" spans="1:9" ht="21" customHeight="1" x14ac:dyDescent="0.2">
      <c r="A222" s="192" t="s">
        <v>285</v>
      </c>
      <c r="B222" s="192"/>
      <c r="C222" s="192"/>
      <c r="D222" s="192"/>
      <c r="E222" s="192"/>
      <c r="F222" s="192"/>
      <c r="G222" s="192"/>
      <c r="H222" s="192"/>
      <c r="I222" s="192"/>
    </row>
    <row r="223" spans="1:9" ht="15" customHeight="1" x14ac:dyDescent="0.2">
      <c r="A223" s="84">
        <v>45164</v>
      </c>
      <c r="B223" s="10">
        <v>147</v>
      </c>
      <c r="C223" s="9" t="s">
        <v>106</v>
      </c>
      <c r="D223" s="138" t="s">
        <v>63</v>
      </c>
      <c r="E223" s="93" t="s">
        <v>127</v>
      </c>
      <c r="F223" s="93" t="s">
        <v>128</v>
      </c>
      <c r="G223" s="93" t="s">
        <v>129</v>
      </c>
      <c r="H223" s="93"/>
      <c r="I223" s="93" t="s">
        <v>161</v>
      </c>
    </row>
    <row r="224" spans="1:9" ht="15" customHeight="1" x14ac:dyDescent="0.2">
      <c r="A224" s="84">
        <v>45164</v>
      </c>
      <c r="B224" s="10">
        <v>148</v>
      </c>
      <c r="C224" s="9" t="s">
        <v>131</v>
      </c>
      <c r="D224" s="138" t="s">
        <v>63</v>
      </c>
      <c r="E224" s="93" t="s">
        <v>146</v>
      </c>
      <c r="F224" s="93" t="s">
        <v>128</v>
      </c>
      <c r="G224" s="93" t="s">
        <v>148</v>
      </c>
      <c r="H224" s="93"/>
      <c r="I224" s="93" t="s">
        <v>147</v>
      </c>
    </row>
    <row r="225" spans="1:9" ht="15" customHeight="1" x14ac:dyDescent="0.2">
      <c r="A225" s="84">
        <v>45164</v>
      </c>
      <c r="B225" s="10">
        <v>149</v>
      </c>
      <c r="C225" s="9" t="s">
        <v>133</v>
      </c>
      <c r="D225" s="138" t="s">
        <v>63</v>
      </c>
      <c r="E225" s="93" t="s">
        <v>29</v>
      </c>
      <c r="F225" s="93" t="s">
        <v>128</v>
      </c>
      <c r="G225" s="93" t="s">
        <v>154</v>
      </c>
      <c r="H225" s="93"/>
      <c r="I225" s="93" t="s">
        <v>232</v>
      </c>
    </row>
    <row r="226" spans="1:9" ht="15" customHeight="1" x14ac:dyDescent="0.2">
      <c r="A226" s="84">
        <v>45164</v>
      </c>
      <c r="B226" s="10">
        <v>150</v>
      </c>
      <c r="C226" s="9" t="s">
        <v>136</v>
      </c>
      <c r="D226" s="138" t="s">
        <v>63</v>
      </c>
      <c r="E226" s="93" t="s">
        <v>127</v>
      </c>
      <c r="F226" s="93" t="s">
        <v>128</v>
      </c>
      <c r="G226" s="93" t="s">
        <v>129</v>
      </c>
      <c r="H226" s="93"/>
      <c r="I226" s="93" t="s">
        <v>161</v>
      </c>
    </row>
    <row r="227" spans="1:9" ht="15" customHeight="1" x14ac:dyDescent="0.2">
      <c r="A227" s="84">
        <v>45164</v>
      </c>
      <c r="B227" s="10">
        <v>151</v>
      </c>
      <c r="C227" s="9" t="s">
        <v>75</v>
      </c>
      <c r="D227" s="138" t="s">
        <v>63</v>
      </c>
      <c r="E227" s="93" t="s">
        <v>146</v>
      </c>
      <c r="F227" s="93" t="s">
        <v>128</v>
      </c>
      <c r="G227" s="93" t="s">
        <v>148</v>
      </c>
      <c r="H227" s="93"/>
      <c r="I227" s="93" t="s">
        <v>147</v>
      </c>
    </row>
    <row r="228" spans="1:9" ht="15" customHeight="1" x14ac:dyDescent="0.2">
      <c r="A228" s="84">
        <v>45164</v>
      </c>
      <c r="B228" s="10">
        <v>152</v>
      </c>
      <c r="C228" s="9" t="s">
        <v>140</v>
      </c>
      <c r="D228" s="138" t="s">
        <v>63</v>
      </c>
      <c r="E228" s="93" t="s">
        <v>29</v>
      </c>
      <c r="F228" s="93" t="s">
        <v>128</v>
      </c>
      <c r="G228" s="143" t="s">
        <v>232</v>
      </c>
      <c r="H228" s="143"/>
      <c r="I228" s="143" t="s">
        <v>154</v>
      </c>
    </row>
    <row r="229" spans="1:9" ht="15" customHeight="1" x14ac:dyDescent="0.2">
      <c r="A229" s="145"/>
      <c r="B229" s="146"/>
      <c r="C229" s="146"/>
      <c r="D229" s="146"/>
      <c r="E229" s="146"/>
      <c r="F229" s="146"/>
      <c r="G229" s="146"/>
      <c r="H229" s="146"/>
      <c r="I229" s="2"/>
    </row>
    <row r="230" spans="1:9" ht="15" customHeight="1" x14ac:dyDescent="0.2">
      <c r="A230" s="84">
        <v>45164</v>
      </c>
      <c r="B230" s="9">
        <f>B228+1</f>
        <v>153</v>
      </c>
      <c r="C230" s="93" t="s">
        <v>4</v>
      </c>
      <c r="D230" s="139" t="s">
        <v>142</v>
      </c>
      <c r="E230" s="93" t="s">
        <v>35</v>
      </c>
      <c r="F230" s="93" t="s">
        <v>128</v>
      </c>
      <c r="G230" s="93" t="s">
        <v>156</v>
      </c>
      <c r="H230" s="93"/>
      <c r="I230" s="93" t="s">
        <v>135</v>
      </c>
    </row>
    <row r="231" spans="1:9" ht="15" customHeight="1" x14ac:dyDescent="0.2">
      <c r="A231" s="84">
        <v>45164</v>
      </c>
      <c r="B231" s="9">
        <f>B230+1</f>
        <v>154</v>
      </c>
      <c r="C231" s="93" t="s">
        <v>5</v>
      </c>
      <c r="D231" s="139" t="s">
        <v>142</v>
      </c>
      <c r="E231" s="93" t="s">
        <v>34</v>
      </c>
      <c r="F231" s="93" t="s">
        <v>128</v>
      </c>
      <c r="G231" s="93" t="s">
        <v>158</v>
      </c>
      <c r="H231" s="93"/>
      <c r="I231" s="93" t="s">
        <v>157</v>
      </c>
    </row>
    <row r="232" spans="1:9" ht="15" customHeight="1" x14ac:dyDescent="0.2">
      <c r="A232" s="84">
        <v>45164</v>
      </c>
      <c r="B232" s="9">
        <f t="shared" ref="B232:B239" si="1">B231+1</f>
        <v>155</v>
      </c>
      <c r="C232" s="93" t="s">
        <v>6</v>
      </c>
      <c r="D232" s="139" t="s">
        <v>142</v>
      </c>
      <c r="E232" s="93" t="s">
        <v>34</v>
      </c>
      <c r="F232" s="93" t="s">
        <v>128</v>
      </c>
      <c r="G232" s="93" t="s">
        <v>132</v>
      </c>
      <c r="H232" s="93"/>
      <c r="I232" s="93" t="s">
        <v>160</v>
      </c>
    </row>
    <row r="233" spans="1:9" ht="15" customHeight="1" x14ac:dyDescent="0.2">
      <c r="A233" s="84">
        <v>45164</v>
      </c>
      <c r="B233" s="9">
        <f t="shared" si="1"/>
        <v>156</v>
      </c>
      <c r="C233" s="93" t="s">
        <v>70</v>
      </c>
      <c r="D233" s="139" t="s">
        <v>142</v>
      </c>
      <c r="E233" s="93" t="s">
        <v>35</v>
      </c>
      <c r="F233" s="93" t="s">
        <v>128</v>
      </c>
      <c r="G233" s="93" t="s">
        <v>156</v>
      </c>
      <c r="H233" s="93"/>
      <c r="I233" s="93" t="s">
        <v>162</v>
      </c>
    </row>
    <row r="234" spans="1:9" ht="15" customHeight="1" x14ac:dyDescent="0.2">
      <c r="A234" s="84">
        <v>45164</v>
      </c>
      <c r="B234" s="9">
        <f t="shared" si="1"/>
        <v>157</v>
      </c>
      <c r="C234" s="93" t="s">
        <v>7</v>
      </c>
      <c r="D234" s="139" t="s">
        <v>142</v>
      </c>
      <c r="E234" s="93" t="s">
        <v>35</v>
      </c>
      <c r="F234" s="93" t="s">
        <v>128</v>
      </c>
      <c r="G234" s="93" t="s">
        <v>135</v>
      </c>
      <c r="H234" s="93"/>
      <c r="I234" s="93" t="s">
        <v>134</v>
      </c>
    </row>
    <row r="235" spans="1:9" ht="15" customHeight="1" x14ac:dyDescent="0.2">
      <c r="A235" s="84">
        <v>45164</v>
      </c>
      <c r="B235" s="9">
        <f t="shared" si="1"/>
        <v>158</v>
      </c>
      <c r="C235" s="93" t="s">
        <v>8</v>
      </c>
      <c r="D235" s="139" t="s">
        <v>142</v>
      </c>
      <c r="E235" s="93" t="s">
        <v>137</v>
      </c>
      <c r="F235" s="93" t="s">
        <v>128</v>
      </c>
      <c r="G235" s="93" t="s">
        <v>167</v>
      </c>
      <c r="H235" s="93"/>
      <c r="I235" s="93" t="s">
        <v>170</v>
      </c>
    </row>
    <row r="236" spans="1:9" ht="15" customHeight="1" x14ac:dyDescent="0.2">
      <c r="A236" s="84">
        <v>45164</v>
      </c>
      <c r="B236" s="9">
        <f t="shared" si="1"/>
        <v>159</v>
      </c>
      <c r="C236" s="93" t="s">
        <v>9</v>
      </c>
      <c r="D236" s="139" t="s">
        <v>142</v>
      </c>
      <c r="E236" s="93" t="s">
        <v>34</v>
      </c>
      <c r="F236" s="93" t="s">
        <v>128</v>
      </c>
      <c r="G236" s="93" t="s">
        <v>157</v>
      </c>
      <c r="H236" s="93"/>
      <c r="I236" s="93" t="s">
        <v>159</v>
      </c>
    </row>
    <row r="237" spans="1:9" ht="15" customHeight="1" x14ac:dyDescent="0.2">
      <c r="A237" s="84">
        <v>45164</v>
      </c>
      <c r="B237" s="9">
        <f t="shared" si="1"/>
        <v>160</v>
      </c>
      <c r="C237" s="93" t="s">
        <v>10</v>
      </c>
      <c r="D237" s="139" t="s">
        <v>142</v>
      </c>
      <c r="E237" s="93" t="s">
        <v>34</v>
      </c>
      <c r="F237" s="93" t="s">
        <v>128</v>
      </c>
      <c r="G237" s="93" t="s">
        <v>160</v>
      </c>
      <c r="H237" s="93"/>
      <c r="I237" s="93" t="s">
        <v>132</v>
      </c>
    </row>
    <row r="238" spans="1:9" ht="15" customHeight="1" x14ac:dyDescent="0.2">
      <c r="A238" s="84">
        <v>45164</v>
      </c>
      <c r="B238" s="9">
        <f t="shared" si="1"/>
        <v>161</v>
      </c>
      <c r="C238" s="93" t="s">
        <v>11</v>
      </c>
      <c r="D238" s="139" t="s">
        <v>142</v>
      </c>
      <c r="E238" s="93" t="s">
        <v>35</v>
      </c>
      <c r="F238" s="93" t="s">
        <v>128</v>
      </c>
      <c r="G238" s="93" t="s">
        <v>162</v>
      </c>
      <c r="H238" s="93"/>
      <c r="I238" s="93" t="s">
        <v>134</v>
      </c>
    </row>
    <row r="239" spans="1:9" ht="15" customHeight="1" x14ac:dyDescent="0.2">
      <c r="A239" s="84">
        <v>45164</v>
      </c>
      <c r="B239" s="9">
        <f t="shared" si="1"/>
        <v>162</v>
      </c>
      <c r="C239" s="93" t="s">
        <v>12</v>
      </c>
      <c r="D239" s="139" t="s">
        <v>142</v>
      </c>
      <c r="E239" s="93" t="s">
        <v>137</v>
      </c>
      <c r="F239" s="93" t="s">
        <v>128</v>
      </c>
      <c r="G239" s="93" t="s">
        <v>139</v>
      </c>
      <c r="H239" s="93"/>
      <c r="I239" s="93" t="s">
        <v>167</v>
      </c>
    </row>
    <row r="240" spans="1:9" ht="15" customHeight="1" x14ac:dyDescent="0.2">
      <c r="A240" s="145"/>
      <c r="B240" s="146"/>
      <c r="C240" s="146"/>
      <c r="D240" s="146"/>
      <c r="E240" s="146"/>
      <c r="F240" s="146"/>
      <c r="G240" s="146"/>
      <c r="H240" s="146"/>
      <c r="I240" s="2"/>
    </row>
    <row r="241" spans="1:9" ht="15" customHeight="1" x14ac:dyDescent="0.2">
      <c r="A241" s="84">
        <v>45165</v>
      </c>
      <c r="B241" s="10">
        <v>163</v>
      </c>
      <c r="C241" s="9" t="s">
        <v>106</v>
      </c>
      <c r="D241" s="138" t="s">
        <v>63</v>
      </c>
      <c r="E241" s="93" t="s">
        <v>143</v>
      </c>
      <c r="F241" s="93" t="s">
        <v>128</v>
      </c>
      <c r="G241" s="93" t="s">
        <v>150</v>
      </c>
      <c r="H241" s="93"/>
      <c r="I241" s="93" t="s">
        <v>144</v>
      </c>
    </row>
    <row r="242" spans="1:9" ht="15" customHeight="1" x14ac:dyDescent="0.2">
      <c r="A242" s="84">
        <v>45165</v>
      </c>
      <c r="B242" s="10">
        <v>164</v>
      </c>
      <c r="C242" s="9" t="s">
        <v>131</v>
      </c>
      <c r="D242" s="138" t="s">
        <v>63</v>
      </c>
      <c r="E242" s="93" t="s">
        <v>151</v>
      </c>
      <c r="F242" s="93" t="s">
        <v>128</v>
      </c>
      <c r="G242" s="93" t="s">
        <v>199</v>
      </c>
      <c r="H242" s="93"/>
      <c r="I242" s="93" t="s">
        <v>153</v>
      </c>
    </row>
    <row r="243" spans="1:9" ht="15" customHeight="1" x14ac:dyDescent="0.2">
      <c r="A243" s="84">
        <v>45165</v>
      </c>
      <c r="B243" s="10">
        <v>165</v>
      </c>
      <c r="C243" s="9" t="s">
        <v>133</v>
      </c>
      <c r="D243" s="138" t="s">
        <v>63</v>
      </c>
      <c r="E243" s="93" t="s">
        <v>143</v>
      </c>
      <c r="F243" s="93" t="s">
        <v>128</v>
      </c>
      <c r="G243" s="93" t="s">
        <v>150</v>
      </c>
      <c r="H243" s="93"/>
      <c r="I243" s="93" t="s">
        <v>144</v>
      </c>
    </row>
    <row r="244" spans="1:9" ht="15" customHeight="1" x14ac:dyDescent="0.2">
      <c r="A244" s="84">
        <v>45165</v>
      </c>
      <c r="B244" s="10">
        <v>166</v>
      </c>
      <c r="C244" s="9" t="s">
        <v>136</v>
      </c>
      <c r="D244" s="138" t="s">
        <v>63</v>
      </c>
      <c r="E244" s="93" t="s">
        <v>151</v>
      </c>
      <c r="F244" s="93" t="s">
        <v>128</v>
      </c>
      <c r="G244" s="93" t="s">
        <v>199</v>
      </c>
      <c r="H244" s="93"/>
      <c r="I244" s="93" t="s">
        <v>153</v>
      </c>
    </row>
    <row r="245" spans="1:9" ht="15" customHeight="1" x14ac:dyDescent="0.2">
      <c r="A245" s="145"/>
      <c r="B245" s="146"/>
      <c r="C245" s="146"/>
      <c r="D245" s="146"/>
      <c r="E245" s="146"/>
      <c r="F245" s="146"/>
      <c r="G245" s="146"/>
      <c r="H245" s="146"/>
      <c r="I245" s="2"/>
    </row>
    <row r="246" spans="1:9" ht="15" customHeight="1" x14ac:dyDescent="0.2">
      <c r="A246" s="84">
        <v>45165</v>
      </c>
      <c r="B246" s="10">
        <v>167</v>
      </c>
      <c r="C246" s="9" t="s">
        <v>106</v>
      </c>
      <c r="D246" s="139" t="s">
        <v>142</v>
      </c>
      <c r="E246" s="93" t="s">
        <v>29</v>
      </c>
      <c r="F246" s="93" t="s">
        <v>128</v>
      </c>
      <c r="G246" s="140" t="s">
        <v>155</v>
      </c>
      <c r="H246" s="140"/>
      <c r="I246" s="140" t="s">
        <v>149</v>
      </c>
    </row>
    <row r="247" spans="1:9" ht="15" customHeight="1" x14ac:dyDescent="0.2">
      <c r="A247" s="84">
        <v>45165</v>
      </c>
      <c r="B247" s="10">
        <v>168</v>
      </c>
      <c r="C247" s="9" t="s">
        <v>131</v>
      </c>
      <c r="D247" s="139" t="s">
        <v>142</v>
      </c>
      <c r="E247" s="93" t="s">
        <v>39</v>
      </c>
      <c r="F247" s="93" t="s">
        <v>128</v>
      </c>
      <c r="G247" s="93" t="s">
        <v>163</v>
      </c>
      <c r="H247" s="93"/>
      <c r="I247" s="93" t="s">
        <v>165</v>
      </c>
    </row>
    <row r="248" spans="1:9" ht="15" customHeight="1" x14ac:dyDescent="0.2">
      <c r="A248" s="84">
        <v>45165</v>
      </c>
      <c r="B248" s="10">
        <v>169</v>
      </c>
      <c r="C248" s="9" t="s">
        <v>133</v>
      </c>
      <c r="D248" s="139" t="s">
        <v>142</v>
      </c>
      <c r="E248" s="93" t="s">
        <v>39</v>
      </c>
      <c r="F248" s="93" t="s">
        <v>128</v>
      </c>
      <c r="G248" s="93" t="s">
        <v>164</v>
      </c>
      <c r="H248" s="93"/>
      <c r="I248" s="93" t="s">
        <v>168</v>
      </c>
    </row>
    <row r="249" spans="1:9" ht="15" customHeight="1" x14ac:dyDescent="0.2">
      <c r="A249" s="84">
        <v>45165</v>
      </c>
      <c r="B249" s="131">
        <v>170</v>
      </c>
      <c r="C249" s="130" t="s">
        <v>136</v>
      </c>
      <c r="D249" s="139" t="s">
        <v>142</v>
      </c>
      <c r="E249" s="129" t="s">
        <v>172</v>
      </c>
      <c r="F249" s="129" t="s">
        <v>173</v>
      </c>
      <c r="G249" s="141" t="s">
        <v>174</v>
      </c>
      <c r="H249" s="93"/>
      <c r="I249" s="144" t="s">
        <v>155</v>
      </c>
    </row>
    <row r="250" spans="1:9" ht="15" customHeight="1" x14ac:dyDescent="0.2">
      <c r="A250" s="84">
        <v>45165</v>
      </c>
      <c r="B250" s="10">
        <v>171</v>
      </c>
      <c r="C250" s="9" t="s">
        <v>75</v>
      </c>
      <c r="D250" s="139" t="s">
        <v>142</v>
      </c>
      <c r="E250" s="93" t="s">
        <v>39</v>
      </c>
      <c r="F250" s="93" t="s">
        <v>128</v>
      </c>
      <c r="G250" s="93" t="s">
        <v>165</v>
      </c>
      <c r="H250" s="93"/>
      <c r="I250" s="93" t="s">
        <v>166</v>
      </c>
    </row>
    <row r="251" spans="1:9" ht="15" customHeight="1" x14ac:dyDescent="0.2">
      <c r="A251" s="84">
        <v>45165</v>
      </c>
      <c r="B251" s="10">
        <v>172</v>
      </c>
      <c r="C251" s="9" t="s">
        <v>140</v>
      </c>
      <c r="D251" s="139" t="s">
        <v>142</v>
      </c>
      <c r="E251" s="93" t="s">
        <v>29</v>
      </c>
      <c r="F251" s="93" t="s">
        <v>128</v>
      </c>
      <c r="G251" s="93" t="s">
        <v>155</v>
      </c>
      <c r="H251" s="93"/>
      <c r="I251" s="93" t="s">
        <v>169</v>
      </c>
    </row>
    <row r="252" spans="1:9" ht="15" customHeight="1" x14ac:dyDescent="0.2">
      <c r="A252" s="84">
        <v>45165</v>
      </c>
      <c r="B252" s="10">
        <v>173</v>
      </c>
      <c r="C252" s="9" t="s">
        <v>51</v>
      </c>
      <c r="D252" s="139" t="s">
        <v>142</v>
      </c>
      <c r="E252" s="93" t="s">
        <v>39</v>
      </c>
      <c r="F252" s="93" t="s">
        <v>128</v>
      </c>
      <c r="G252" s="93" t="s">
        <v>166</v>
      </c>
      <c r="H252" s="93"/>
      <c r="I252" s="93" t="s">
        <v>164</v>
      </c>
    </row>
    <row r="253" spans="1:9" ht="15" customHeight="1" x14ac:dyDescent="0.2">
      <c r="A253" s="84">
        <v>45165</v>
      </c>
      <c r="B253" s="10">
        <v>174</v>
      </c>
      <c r="C253" s="9" t="s">
        <v>76</v>
      </c>
      <c r="D253" s="139" t="s">
        <v>142</v>
      </c>
      <c r="E253" s="93" t="s">
        <v>39</v>
      </c>
      <c r="F253" s="93" t="s">
        <v>128</v>
      </c>
      <c r="G253" s="93" t="s">
        <v>163</v>
      </c>
      <c r="H253" s="93"/>
      <c r="I253" s="93" t="s">
        <v>168</v>
      </c>
    </row>
    <row r="254" spans="1:9" ht="15" customHeight="1" x14ac:dyDescent="0.2">
      <c r="A254" s="84">
        <v>45165</v>
      </c>
      <c r="B254" s="10">
        <v>175</v>
      </c>
      <c r="C254" s="9" t="s">
        <v>141</v>
      </c>
      <c r="D254" s="139" t="s">
        <v>142</v>
      </c>
      <c r="E254" s="93" t="s">
        <v>29</v>
      </c>
      <c r="F254" s="93" t="s">
        <v>128</v>
      </c>
      <c r="G254" s="93" t="s">
        <v>149</v>
      </c>
      <c r="H254" s="93"/>
      <c r="I254" s="93" t="s">
        <v>169</v>
      </c>
    </row>
    <row r="255" spans="1:9" ht="15" customHeight="1" x14ac:dyDescent="0.2">
      <c r="A255" s="145"/>
      <c r="B255" s="146"/>
      <c r="C255" s="146"/>
      <c r="D255" s="146"/>
      <c r="E255" s="146"/>
      <c r="F255" s="146"/>
      <c r="G255" s="146"/>
      <c r="H255" s="146"/>
      <c r="I255" s="2"/>
    </row>
    <row r="256" spans="1:9" ht="15" customHeight="1" x14ac:dyDescent="0.2">
      <c r="A256" s="84">
        <v>45167</v>
      </c>
      <c r="B256" s="9">
        <v>176</v>
      </c>
      <c r="C256" s="93" t="s">
        <v>81</v>
      </c>
      <c r="D256" s="139" t="s">
        <v>142</v>
      </c>
      <c r="E256" s="93" t="s">
        <v>35</v>
      </c>
      <c r="F256" s="93" t="s">
        <v>128</v>
      </c>
      <c r="G256" s="93" t="s">
        <v>156</v>
      </c>
      <c r="H256" s="93"/>
      <c r="I256" s="93" t="s">
        <v>135</v>
      </c>
    </row>
    <row r="257" spans="1:9" ht="15" customHeight="1" x14ac:dyDescent="0.2">
      <c r="A257" s="84">
        <v>45167</v>
      </c>
      <c r="B257" s="9">
        <v>177</v>
      </c>
      <c r="C257" s="93" t="s">
        <v>124</v>
      </c>
      <c r="D257" s="139" t="s">
        <v>142</v>
      </c>
      <c r="E257" s="93" t="s">
        <v>127</v>
      </c>
      <c r="F257" s="93" t="s">
        <v>128</v>
      </c>
      <c r="G257" s="93" t="s">
        <v>161</v>
      </c>
      <c r="H257" s="93"/>
      <c r="I257" s="93" t="s">
        <v>130</v>
      </c>
    </row>
    <row r="258" spans="1:9" ht="6" customHeight="1" x14ac:dyDescent="0.2">
      <c r="A258" s="18"/>
      <c r="B258" s="14"/>
      <c r="C258" s="14"/>
      <c r="D258" s="14"/>
      <c r="E258" s="14"/>
      <c r="F258" s="14"/>
      <c r="G258" s="14"/>
      <c r="H258" s="14"/>
      <c r="I258" s="14"/>
    </row>
    <row r="259" spans="1:9" ht="31" customHeight="1" x14ac:dyDescent="0.2">
      <c r="A259" s="192" t="s">
        <v>286</v>
      </c>
      <c r="B259" s="192"/>
      <c r="C259" s="192"/>
      <c r="D259" s="192"/>
      <c r="E259" s="192"/>
      <c r="F259" s="192"/>
      <c r="G259" s="192"/>
      <c r="H259" s="192"/>
      <c r="I259" s="192"/>
    </row>
    <row r="260" spans="1:9" ht="15" customHeight="1" x14ac:dyDescent="0.2">
      <c r="A260" s="84">
        <v>45171</v>
      </c>
      <c r="B260" s="10">
        <v>178</v>
      </c>
      <c r="C260" s="93" t="s">
        <v>4</v>
      </c>
      <c r="D260" s="139" t="s">
        <v>142</v>
      </c>
      <c r="E260" s="93" t="s">
        <v>34</v>
      </c>
      <c r="F260" s="93" t="s">
        <v>128</v>
      </c>
      <c r="G260" s="93" t="s">
        <v>132</v>
      </c>
      <c r="H260" s="93"/>
      <c r="I260" s="93" t="s">
        <v>158</v>
      </c>
    </row>
    <row r="261" spans="1:9" ht="15" customHeight="1" x14ac:dyDescent="0.2">
      <c r="A261" s="145"/>
      <c r="B261" s="146"/>
      <c r="C261" s="146"/>
      <c r="D261" s="146"/>
      <c r="E261" s="146"/>
      <c r="F261" s="146"/>
      <c r="G261" s="146"/>
      <c r="H261" s="146"/>
      <c r="I261" s="2"/>
    </row>
    <row r="262" spans="1:9" ht="15" customHeight="1" x14ac:dyDescent="0.2">
      <c r="A262" s="79">
        <v>45172</v>
      </c>
      <c r="B262" s="153" t="s">
        <v>216</v>
      </c>
      <c r="C262" s="127" t="s">
        <v>106</v>
      </c>
      <c r="D262" s="127" t="s">
        <v>142</v>
      </c>
      <c r="E262" s="127" t="s">
        <v>268</v>
      </c>
      <c r="F262" s="127" t="s">
        <v>177</v>
      </c>
      <c r="G262" s="127" t="s">
        <v>219</v>
      </c>
      <c r="H262" s="154"/>
      <c r="I262" s="127" t="s">
        <v>203</v>
      </c>
    </row>
    <row r="263" spans="1:9" ht="15" customHeight="1" x14ac:dyDescent="0.2">
      <c r="A263" s="79">
        <v>45172</v>
      </c>
      <c r="B263" s="153" t="s">
        <v>218</v>
      </c>
      <c r="C263" s="127" t="s">
        <v>131</v>
      </c>
      <c r="D263" s="127" t="s">
        <v>142</v>
      </c>
      <c r="E263" s="127" t="s">
        <v>268</v>
      </c>
      <c r="F263" s="127" t="s">
        <v>177</v>
      </c>
      <c r="G263" s="127" t="s">
        <v>221</v>
      </c>
      <c r="H263" s="154"/>
      <c r="I263" s="127" t="s">
        <v>201</v>
      </c>
    </row>
    <row r="264" spans="1:9" ht="15" customHeight="1" x14ac:dyDescent="0.2">
      <c r="A264" s="79">
        <v>45172</v>
      </c>
      <c r="B264" s="153" t="s">
        <v>220</v>
      </c>
      <c r="C264" s="127" t="s">
        <v>133</v>
      </c>
      <c r="D264" s="127" t="s">
        <v>142</v>
      </c>
      <c r="E264" s="127" t="s">
        <v>151</v>
      </c>
      <c r="F264" s="127" t="s">
        <v>177</v>
      </c>
      <c r="G264" s="127" t="s">
        <v>152</v>
      </c>
      <c r="H264" s="127"/>
      <c r="I264" s="127" t="s">
        <v>223</v>
      </c>
    </row>
    <row r="265" spans="1:9" ht="15" customHeight="1" x14ac:dyDescent="0.2">
      <c r="A265" s="79">
        <v>45172</v>
      </c>
      <c r="B265" s="153" t="s">
        <v>222</v>
      </c>
      <c r="C265" s="127" t="s">
        <v>136</v>
      </c>
      <c r="D265" s="127" t="s">
        <v>142</v>
      </c>
      <c r="E265" s="127" t="s">
        <v>151</v>
      </c>
      <c r="F265" s="127" t="s">
        <v>177</v>
      </c>
      <c r="G265" s="127" t="s">
        <v>153</v>
      </c>
      <c r="H265" s="127"/>
      <c r="I265" s="127" t="s">
        <v>225</v>
      </c>
    </row>
    <row r="266" spans="1:9" ht="15" customHeight="1" x14ac:dyDescent="0.2">
      <c r="A266" s="79">
        <v>45172</v>
      </c>
      <c r="B266" s="153" t="s">
        <v>224</v>
      </c>
      <c r="C266" s="127" t="s">
        <v>75</v>
      </c>
      <c r="D266" s="127" t="s">
        <v>142</v>
      </c>
      <c r="E266" s="127" t="s">
        <v>268</v>
      </c>
      <c r="F266" s="127" t="s">
        <v>177</v>
      </c>
      <c r="G266" s="127" t="s">
        <v>200</v>
      </c>
      <c r="H266" s="154"/>
      <c r="I266" s="127" t="s">
        <v>221</v>
      </c>
    </row>
    <row r="267" spans="1:9" ht="15" customHeight="1" x14ac:dyDescent="0.2">
      <c r="A267" s="79">
        <v>45172</v>
      </c>
      <c r="B267" s="153" t="s">
        <v>226</v>
      </c>
      <c r="C267" s="127" t="s">
        <v>140</v>
      </c>
      <c r="D267" s="127" t="s">
        <v>142</v>
      </c>
      <c r="E267" s="127" t="s">
        <v>268</v>
      </c>
      <c r="F267" s="127" t="s">
        <v>177</v>
      </c>
      <c r="G267" s="127" t="s">
        <v>201</v>
      </c>
      <c r="H267" s="154"/>
      <c r="I267" s="127" t="s">
        <v>219</v>
      </c>
    </row>
    <row r="268" spans="1:9" ht="15" customHeight="1" x14ac:dyDescent="0.2">
      <c r="A268" s="79">
        <v>45172</v>
      </c>
      <c r="B268" s="153" t="s">
        <v>227</v>
      </c>
      <c r="C268" s="127" t="s">
        <v>51</v>
      </c>
      <c r="D268" s="127" t="s">
        <v>142</v>
      </c>
      <c r="E268" s="127" t="s">
        <v>151</v>
      </c>
      <c r="F268" s="127" t="s">
        <v>177</v>
      </c>
      <c r="G268" s="127" t="s">
        <v>223</v>
      </c>
      <c r="H268" s="127"/>
      <c r="I268" s="127" t="s">
        <v>153</v>
      </c>
    </row>
    <row r="269" spans="1:9" ht="15" customHeight="1" x14ac:dyDescent="0.2">
      <c r="A269" s="84">
        <v>45172</v>
      </c>
      <c r="B269" s="153" t="s">
        <v>228</v>
      </c>
      <c r="C269" s="127" t="s">
        <v>76</v>
      </c>
      <c r="D269" s="127" t="s">
        <v>142</v>
      </c>
      <c r="E269" s="127" t="s">
        <v>151</v>
      </c>
      <c r="F269" s="127" t="s">
        <v>177</v>
      </c>
      <c r="G269" s="127" t="s">
        <v>152</v>
      </c>
      <c r="H269" s="154"/>
      <c r="I269" s="127" t="s">
        <v>225</v>
      </c>
    </row>
  </sheetData>
  <sheetProtection algorithmName="SHA-512" hashValue="EhZlqWJFo3d2nU/rz8UKQbSKL4iqeF6Ye9GDopwGObN4FtIj5TPXEZmBXt8UDeIXWIqsHiKkSRERszc3BpsGcA==" saltValue="vFls03/cnQlG2pJlpSp6IQ==" spinCount="100000" sheet="1" objects="1" scenarios="1"/>
  <mergeCells count="19">
    <mergeCell ref="B84:I84"/>
    <mergeCell ref="A86:I86"/>
    <mergeCell ref="E51:I51"/>
    <mergeCell ref="B71:I71"/>
    <mergeCell ref="A67:I67"/>
    <mergeCell ref="B51:C51"/>
    <mergeCell ref="A1:I1"/>
    <mergeCell ref="A259:I259"/>
    <mergeCell ref="E49:I49"/>
    <mergeCell ref="A5:I5"/>
    <mergeCell ref="A27:I27"/>
    <mergeCell ref="A48:I48"/>
    <mergeCell ref="B49:C49"/>
    <mergeCell ref="A212:I212"/>
    <mergeCell ref="A222:I222"/>
    <mergeCell ref="A179:I179"/>
    <mergeCell ref="A116:I116"/>
    <mergeCell ref="A141:I141"/>
    <mergeCell ref="B82:I82"/>
  </mergeCells>
  <conditionalFormatting sqref="A1 A2:I2">
    <cfRule type="cellIs" dxfId="167" priority="322" operator="equal">
      <formula>#REF!</formula>
    </cfRule>
  </conditionalFormatting>
  <conditionalFormatting sqref="A5">
    <cfRule type="cellIs" dxfId="166" priority="60" operator="equal">
      <formula>#REF!</formula>
    </cfRule>
  </conditionalFormatting>
  <conditionalFormatting sqref="A27">
    <cfRule type="cellIs" dxfId="165" priority="58" operator="equal">
      <formula>#REF!</formula>
    </cfRule>
  </conditionalFormatting>
  <conditionalFormatting sqref="A48 A154:I155">
    <cfRule type="cellIs" dxfId="164" priority="29" operator="equal">
      <formula>#REF!</formula>
    </cfRule>
  </conditionalFormatting>
  <conditionalFormatting sqref="A67">
    <cfRule type="cellIs" dxfId="163" priority="27" operator="equal">
      <formula>#REF!</formula>
    </cfRule>
  </conditionalFormatting>
  <conditionalFormatting sqref="A86">
    <cfRule type="cellIs" dxfId="162" priority="22" operator="equal">
      <formula>#REF!</formula>
    </cfRule>
  </conditionalFormatting>
  <conditionalFormatting sqref="A116">
    <cfRule type="cellIs" dxfId="161" priority="20" operator="equal">
      <formula>#REF!</formula>
    </cfRule>
  </conditionalFormatting>
  <conditionalFormatting sqref="A141">
    <cfRule type="cellIs" dxfId="160" priority="18" operator="equal">
      <formula>#REF!</formula>
    </cfRule>
  </conditionalFormatting>
  <conditionalFormatting sqref="A179">
    <cfRule type="cellIs" dxfId="159" priority="14" operator="equal">
      <formula>#REF!</formula>
    </cfRule>
  </conditionalFormatting>
  <conditionalFormatting sqref="A212">
    <cfRule type="cellIs" dxfId="158" priority="12" operator="equal">
      <formula>#REF!</formula>
    </cfRule>
  </conditionalFormatting>
  <conditionalFormatting sqref="A222">
    <cfRule type="cellIs" dxfId="157" priority="10" operator="equal">
      <formula>#REF!</formula>
    </cfRule>
  </conditionalFormatting>
  <conditionalFormatting sqref="A259">
    <cfRule type="cellIs" dxfId="156" priority="8" operator="equal">
      <formula>#REF!</formula>
    </cfRule>
  </conditionalFormatting>
  <conditionalFormatting sqref="A265 C265:I265">
    <cfRule type="cellIs" dxfId="155" priority="5" operator="equal">
      <formula>#REF!</formula>
    </cfRule>
  </conditionalFormatting>
  <conditionalFormatting sqref="A3:I4">
    <cfRule type="cellIs" dxfId="154" priority="59" operator="equal">
      <formula>#REF!</formula>
    </cfRule>
  </conditionalFormatting>
  <conditionalFormatting sqref="A6:I26">
    <cfRule type="cellIs" dxfId="153" priority="57" operator="equal">
      <formula>#REF!</formula>
    </cfRule>
  </conditionalFormatting>
  <conditionalFormatting sqref="A28:I35 A49:B49 D49:I49 A51:B51 D51:I51 A68:I74 A87:I94 A96:I103 A117:I125 A127:I135 A137:I137 A164:I173 C175:I175 C177:I177 A180:I187 A189:I197 A199:I203 A223:I239 A241:I244 A246:I254 A256:C256 D256:I257 B257:C257 A260:I260 A148:B153 A157:A162">
    <cfRule type="cellIs" dxfId="152" priority="420" operator="equal">
      <formula>#REF!</formula>
    </cfRule>
  </conditionalFormatting>
  <conditionalFormatting sqref="A37:I47">
    <cfRule type="cellIs" dxfId="151" priority="28" operator="equal">
      <formula>#REF!</formula>
    </cfRule>
  </conditionalFormatting>
  <conditionalFormatting sqref="A52:I58">
    <cfRule type="cellIs" dxfId="150" priority="55" operator="equal">
      <formula>#REF!</formula>
    </cfRule>
  </conditionalFormatting>
  <conditionalFormatting sqref="A60:I66">
    <cfRule type="cellIs" dxfId="149" priority="26" operator="equal">
      <formula>#REF!</formula>
    </cfRule>
  </conditionalFormatting>
  <conditionalFormatting sqref="A76:I85">
    <cfRule type="cellIs" dxfId="148" priority="21" operator="equal">
      <formula>#REF!</formula>
    </cfRule>
  </conditionalFormatting>
  <conditionalFormatting sqref="A105:I115">
    <cfRule type="cellIs" dxfId="147" priority="19" operator="equal">
      <formula>#REF!</formula>
    </cfRule>
  </conditionalFormatting>
  <conditionalFormatting sqref="A139:I140">
    <cfRule type="cellIs" dxfId="146" priority="17" operator="equal">
      <formula>#REF!</formula>
    </cfRule>
  </conditionalFormatting>
  <conditionalFormatting sqref="A178:I178">
    <cfRule type="cellIs" dxfId="145" priority="13" operator="equal">
      <formula>#REF!</formula>
    </cfRule>
  </conditionalFormatting>
  <conditionalFormatting sqref="A205:I211">
    <cfRule type="cellIs" dxfId="144" priority="11" operator="equal">
      <formula>#REF!</formula>
    </cfRule>
  </conditionalFormatting>
  <conditionalFormatting sqref="A213:I221">
    <cfRule type="cellIs" dxfId="143" priority="9" operator="equal">
      <formula>#REF!</formula>
    </cfRule>
  </conditionalFormatting>
  <conditionalFormatting sqref="A258:I258">
    <cfRule type="cellIs" dxfId="142" priority="7" operator="equal">
      <formula>#REF!</formula>
    </cfRule>
  </conditionalFormatting>
  <conditionalFormatting sqref="A262:I1048576">
    <cfRule type="cellIs" dxfId="141" priority="6" operator="equal">
      <formula>#REF!</formula>
    </cfRule>
  </conditionalFormatting>
  <conditionalFormatting sqref="C68:C70 C72:C74">
    <cfRule type="cellIs" dxfId="140" priority="273" operator="equal">
      <formula>#REF!</formula>
    </cfRule>
  </conditionalFormatting>
  <conditionalFormatting sqref="E6:F14 E16:F25 E37:F46 E53:F58 E60:E62 F60:F65 I63 E64:E65 E76:F80 E105:F114 E139:F139 E155:F155 E191:F191 E194:F194 E197:F197 E205:F210 E213:F220">
    <cfRule type="cellIs" dxfId="139" priority="477" operator="equal">
      <formula>#REF!</formula>
    </cfRule>
  </conditionalFormatting>
  <conditionalFormatting sqref="E264:I264">
    <cfRule type="cellIs" dxfId="138" priority="3" operator="equal">
      <formula>#REF!</formula>
    </cfRule>
  </conditionalFormatting>
  <conditionalFormatting sqref="G72:G74">
    <cfRule type="cellIs" dxfId="137" priority="264" operator="equal">
      <formula>#REF!</formula>
    </cfRule>
  </conditionalFormatting>
  <conditionalFormatting sqref="I36">
    <cfRule type="cellIs" dxfId="136" priority="323" operator="equal">
      <formula>#REF!</formula>
    </cfRule>
  </conditionalFormatting>
  <conditionalFormatting sqref="I50">
    <cfRule type="cellIs" dxfId="135" priority="54" operator="equal">
      <formula>#REF!</formula>
    </cfRule>
  </conditionalFormatting>
  <conditionalFormatting sqref="I59">
    <cfRule type="cellIs" dxfId="134" priority="53" operator="equal">
      <formula>#REF!</formula>
    </cfRule>
  </conditionalFormatting>
  <conditionalFormatting sqref="I74:I75">
    <cfRule type="cellIs" dxfId="133" priority="52" operator="equal">
      <formula>#REF!</formula>
    </cfRule>
  </conditionalFormatting>
  <conditionalFormatting sqref="I95">
    <cfRule type="cellIs" dxfId="132" priority="50" operator="equal">
      <formula>#REF!</formula>
    </cfRule>
  </conditionalFormatting>
  <conditionalFormatting sqref="I104">
    <cfRule type="cellIs" dxfId="131" priority="49" operator="equal">
      <formula>#REF!</formula>
    </cfRule>
  </conditionalFormatting>
  <conditionalFormatting sqref="I126">
    <cfRule type="cellIs" dxfId="130" priority="47" operator="equal">
      <formula>#REF!</formula>
    </cfRule>
  </conditionalFormatting>
  <conditionalFormatting sqref="I136">
    <cfRule type="cellIs" dxfId="129" priority="46" operator="equal">
      <formula>#REF!</formula>
    </cfRule>
  </conditionalFormatting>
  <conditionalFormatting sqref="I154">
    <cfRule type="cellIs" dxfId="128" priority="43" operator="equal">
      <formula>#REF!</formula>
    </cfRule>
  </conditionalFormatting>
  <conditionalFormatting sqref="I156">
    <cfRule type="cellIs" dxfId="127" priority="44" operator="equal">
      <formula>#REF!</formula>
    </cfRule>
  </conditionalFormatting>
  <conditionalFormatting sqref="I163">
    <cfRule type="cellIs" dxfId="126" priority="42" operator="equal">
      <formula>#REF!</formula>
    </cfRule>
  </conditionalFormatting>
  <conditionalFormatting sqref="I174">
    <cfRule type="cellIs" dxfId="125" priority="16" operator="equal">
      <formula>#REF!</formula>
    </cfRule>
  </conditionalFormatting>
  <conditionalFormatting sqref="I176">
    <cfRule type="cellIs" dxfId="124" priority="15" operator="equal">
      <formula>#REF!</formula>
    </cfRule>
  </conditionalFormatting>
  <conditionalFormatting sqref="I188:I196">
    <cfRule type="cellIs" dxfId="123" priority="39" operator="equal">
      <formula>#REF!</formula>
    </cfRule>
  </conditionalFormatting>
  <conditionalFormatting sqref="I198:I204">
    <cfRule type="cellIs" dxfId="122" priority="38" operator="equal">
      <formula>#REF!</formula>
    </cfRule>
  </conditionalFormatting>
  <conditionalFormatting sqref="I229">
    <cfRule type="cellIs" dxfId="121" priority="34" operator="equal">
      <formula>#REF!</formula>
    </cfRule>
  </conditionalFormatting>
  <conditionalFormatting sqref="I240">
    <cfRule type="cellIs" dxfId="120" priority="35" operator="equal">
      <formula>#REF!</formula>
    </cfRule>
  </conditionalFormatting>
  <conditionalFormatting sqref="I245">
    <cfRule type="cellIs" dxfId="119" priority="33" operator="equal">
      <formula>#REF!</formula>
    </cfRule>
  </conditionalFormatting>
  <conditionalFormatting sqref="I255">
    <cfRule type="cellIs" dxfId="118" priority="32" operator="equal">
      <formula>#REF!</formula>
    </cfRule>
  </conditionalFormatting>
  <conditionalFormatting sqref="I261:I262">
    <cfRule type="cellIs" dxfId="117" priority="4" operator="equal">
      <formula>#REF!</formula>
    </cfRule>
  </conditionalFormatting>
  <conditionalFormatting sqref="A142:I147">
    <cfRule type="cellIs" dxfId="116" priority="1" operator="equal">
      <formula>#REF!</formula>
    </cfRule>
  </conditionalFormatting>
  <conditionalFormatting sqref="E142:F147">
    <cfRule type="cellIs" dxfId="115" priority="2" operator="equal">
      <formula>#REF!</formula>
    </cfRule>
  </conditionalFormatting>
  <pageMargins left="0.7" right="0.7" top="0.75" bottom="0.75" header="0.3" footer="0.3"/>
  <pageSetup paperSize="9" scale="68" fitToHeight="0" orientation="portrait" horizontalDpi="0" verticalDpi="0"/>
  <headerFooter>
    <oddHeader>&amp;L2023 Tūī Draw&amp;RV1.2 - 31 July 2023</oddHeader>
    <oddFooter>&amp;C&amp;"Calibri,Bold"&amp;14VERSION 1.2</oddFooter>
  </headerFooter>
  <rowBreaks count="4" manualBreakCount="4">
    <brk id="47" max="8" man="1"/>
    <brk id="115" max="8" man="1"/>
    <brk id="178" max="8" man="1"/>
    <brk id="221" max="8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49F15-92A1-A94F-86EE-311DEFB340E8}">
  <sheetPr>
    <pageSetUpPr fitToPage="1"/>
  </sheetPr>
  <dimension ref="A1:I256"/>
  <sheetViews>
    <sheetView showGridLines="0" showRowColHeaders="0" showRuler="0" view="pageLayout" zoomScale="125" zoomScaleNormal="100" zoomScalePageLayoutView="125" workbookViewId="0">
      <selection activeCell="A3" sqref="A3"/>
    </sheetView>
  </sheetViews>
  <sheetFormatPr baseColWidth="10" defaultColWidth="8.83203125" defaultRowHeight="21" x14ac:dyDescent="0.2"/>
  <cols>
    <col min="1" max="1" width="17" style="95" customWidth="1"/>
    <col min="2" max="2" width="11.83203125" style="95" customWidth="1"/>
    <col min="3" max="3" width="12.6640625" style="95" customWidth="1"/>
    <col min="4" max="4" width="14.5" style="95" customWidth="1"/>
    <col min="5" max="5" width="14.1640625" style="95" customWidth="1"/>
    <col min="6" max="6" width="5.83203125" style="95" customWidth="1"/>
    <col min="7" max="7" width="21.5" style="95" customWidth="1"/>
    <col min="8" max="8" width="2.6640625" style="95" customWidth="1"/>
    <col min="9" max="9" width="21.5" style="95" customWidth="1"/>
  </cols>
  <sheetData>
    <row r="1" spans="1:9" ht="251" customHeight="1" x14ac:dyDescent="0.2">
      <c r="A1" s="183"/>
      <c r="B1" s="183"/>
      <c r="C1" s="183"/>
      <c r="D1" s="183"/>
      <c r="E1" s="183"/>
      <c r="F1" s="183"/>
      <c r="G1" s="183"/>
      <c r="H1" s="183"/>
      <c r="I1" s="183"/>
    </row>
    <row r="2" spans="1:9" ht="14" customHeight="1" x14ac:dyDescent="0.2">
      <c r="A2" s="7"/>
      <c r="B2" s="22"/>
      <c r="C2" s="22"/>
      <c r="D2" s="4"/>
      <c r="E2" s="22"/>
      <c r="F2" s="22"/>
      <c r="G2" s="22"/>
      <c r="H2" s="22"/>
      <c r="I2" s="22"/>
    </row>
    <row r="3" spans="1:9" ht="22" x14ac:dyDescent="0.2">
      <c r="A3" s="135" t="s">
        <v>0</v>
      </c>
      <c r="B3" s="53" t="s">
        <v>16</v>
      </c>
      <c r="C3" s="53" t="s">
        <v>17</v>
      </c>
      <c r="D3" s="53" t="s">
        <v>18</v>
      </c>
      <c r="E3" s="53" t="s">
        <v>19</v>
      </c>
      <c r="F3" s="53" t="s">
        <v>234</v>
      </c>
      <c r="G3" s="53" t="s">
        <v>20</v>
      </c>
      <c r="H3" s="53" t="s">
        <v>21</v>
      </c>
      <c r="I3" s="53" t="s">
        <v>22</v>
      </c>
    </row>
    <row r="4" spans="1:9" ht="1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27" customHeight="1" x14ac:dyDescent="0.2">
      <c r="A5" s="192" t="s">
        <v>274</v>
      </c>
      <c r="B5" s="192"/>
      <c r="C5" s="192"/>
      <c r="D5" s="192"/>
      <c r="E5" s="192"/>
      <c r="F5" s="192"/>
      <c r="G5" s="192"/>
      <c r="H5" s="192"/>
      <c r="I5" s="192"/>
    </row>
    <row r="6" spans="1:9" ht="17" customHeight="1" x14ac:dyDescent="0.2">
      <c r="A6" s="134">
        <v>45086</v>
      </c>
      <c r="B6" s="93">
        <v>1</v>
      </c>
      <c r="C6" s="93" t="s">
        <v>235</v>
      </c>
      <c r="D6" s="155" t="s">
        <v>176</v>
      </c>
      <c r="E6" s="93" t="s">
        <v>29</v>
      </c>
      <c r="F6" s="93" t="s">
        <v>128</v>
      </c>
      <c r="G6" s="93" t="s">
        <v>311</v>
      </c>
      <c r="H6" s="93"/>
      <c r="I6" s="93" t="s">
        <v>238</v>
      </c>
    </row>
    <row r="7" spans="1:9" ht="17" customHeight="1" x14ac:dyDescent="0.2">
      <c r="A7" s="14"/>
      <c r="B7" s="14"/>
      <c r="C7" s="14"/>
      <c r="D7" s="14"/>
      <c r="E7" s="14"/>
      <c r="F7" s="14"/>
      <c r="G7" s="14"/>
      <c r="H7" s="14"/>
      <c r="I7" s="14"/>
    </row>
    <row r="8" spans="1:9" ht="17" customHeight="1" x14ac:dyDescent="0.2">
      <c r="A8" s="134">
        <v>45087</v>
      </c>
      <c r="B8" s="93">
        <f>B6+1</f>
        <v>2</v>
      </c>
      <c r="C8" s="93" t="s">
        <v>4</v>
      </c>
      <c r="D8" s="137" t="s">
        <v>239</v>
      </c>
      <c r="E8" s="93" t="s">
        <v>35</v>
      </c>
      <c r="F8" s="93" t="s">
        <v>128</v>
      </c>
      <c r="G8" s="93" t="s">
        <v>240</v>
      </c>
      <c r="H8" s="93"/>
      <c r="I8" s="93" t="s">
        <v>241</v>
      </c>
    </row>
    <row r="9" spans="1:9" ht="17" customHeight="1" x14ac:dyDescent="0.2">
      <c r="A9" s="134">
        <v>45087</v>
      </c>
      <c r="B9" s="93">
        <f>B8+1</f>
        <v>3</v>
      </c>
      <c r="C9" s="93" t="s">
        <v>5</v>
      </c>
      <c r="D9" s="137" t="s">
        <v>239</v>
      </c>
      <c r="E9" s="93" t="s">
        <v>127</v>
      </c>
      <c r="F9" s="93" t="s">
        <v>128</v>
      </c>
      <c r="G9" s="93" t="s">
        <v>186</v>
      </c>
      <c r="H9" s="93"/>
      <c r="I9" s="93" t="s">
        <v>181</v>
      </c>
    </row>
    <row r="10" spans="1:9" ht="17" customHeight="1" x14ac:dyDescent="0.2">
      <c r="A10" s="134">
        <v>45087</v>
      </c>
      <c r="B10" s="93">
        <f t="shared" ref="B10:B15" si="0">B9+1</f>
        <v>4</v>
      </c>
      <c r="C10" s="93" t="s">
        <v>6</v>
      </c>
      <c r="D10" s="137" t="s">
        <v>239</v>
      </c>
      <c r="E10" s="93" t="s">
        <v>137</v>
      </c>
      <c r="F10" s="93" t="s">
        <v>128</v>
      </c>
      <c r="G10" s="93" t="s">
        <v>242</v>
      </c>
      <c r="H10" s="93"/>
      <c r="I10" s="93" t="s">
        <v>243</v>
      </c>
    </row>
    <row r="11" spans="1:9" ht="17" customHeight="1" x14ac:dyDescent="0.2">
      <c r="A11" s="134">
        <v>45087</v>
      </c>
      <c r="B11" s="93">
        <f t="shared" si="0"/>
        <v>5</v>
      </c>
      <c r="C11" s="93" t="s">
        <v>70</v>
      </c>
      <c r="D11" s="137" t="s">
        <v>239</v>
      </c>
      <c r="E11" s="93" t="s">
        <v>35</v>
      </c>
      <c r="F11" s="93" t="s">
        <v>128</v>
      </c>
      <c r="G11" s="93" t="s">
        <v>241</v>
      </c>
      <c r="H11" s="93"/>
      <c r="I11" s="93" t="s">
        <v>244</v>
      </c>
    </row>
    <row r="12" spans="1:9" ht="17" customHeight="1" x14ac:dyDescent="0.2">
      <c r="A12" s="134">
        <v>45087</v>
      </c>
      <c r="B12" s="93">
        <f t="shared" si="0"/>
        <v>6</v>
      </c>
      <c r="C12" s="93" t="s">
        <v>121</v>
      </c>
      <c r="D12" s="137" t="s">
        <v>239</v>
      </c>
      <c r="E12" s="93" t="s">
        <v>35</v>
      </c>
      <c r="F12" s="93" t="s">
        <v>128</v>
      </c>
      <c r="G12" s="93" t="s">
        <v>245</v>
      </c>
      <c r="H12" s="93"/>
      <c r="I12" s="93" t="s">
        <v>244</v>
      </c>
    </row>
    <row r="13" spans="1:9" ht="17" customHeight="1" x14ac:dyDescent="0.2">
      <c r="A13" s="134">
        <v>45087</v>
      </c>
      <c r="B13" s="93">
        <f t="shared" si="0"/>
        <v>7</v>
      </c>
      <c r="C13" s="93" t="s">
        <v>79</v>
      </c>
      <c r="D13" s="137" t="s">
        <v>239</v>
      </c>
      <c r="E13" s="93" t="s">
        <v>146</v>
      </c>
      <c r="F13" s="93" t="s">
        <v>128</v>
      </c>
      <c r="G13" s="93" t="s">
        <v>246</v>
      </c>
      <c r="H13" s="93"/>
      <c r="I13" s="93" t="s">
        <v>247</v>
      </c>
    </row>
    <row r="14" spans="1:9" ht="17" customHeight="1" x14ac:dyDescent="0.2">
      <c r="A14" s="134">
        <v>45087</v>
      </c>
      <c r="B14" s="93">
        <f t="shared" si="0"/>
        <v>8</v>
      </c>
      <c r="C14" s="93" t="s">
        <v>122</v>
      </c>
      <c r="D14" s="137" t="s">
        <v>239</v>
      </c>
      <c r="E14" s="93" t="s">
        <v>137</v>
      </c>
      <c r="F14" s="93" t="s">
        <v>128</v>
      </c>
      <c r="G14" s="93" t="s">
        <v>248</v>
      </c>
      <c r="H14" s="93"/>
      <c r="I14" s="93" t="s">
        <v>243</v>
      </c>
    </row>
    <row r="15" spans="1:9" ht="17" customHeight="1" x14ac:dyDescent="0.2">
      <c r="A15" s="134">
        <v>45087</v>
      </c>
      <c r="B15" s="93">
        <f t="shared" si="0"/>
        <v>9</v>
      </c>
      <c r="C15" s="93" t="s">
        <v>123</v>
      </c>
      <c r="D15" s="137" t="s">
        <v>239</v>
      </c>
      <c r="E15" s="93" t="s">
        <v>146</v>
      </c>
      <c r="F15" s="93" t="s">
        <v>128</v>
      </c>
      <c r="G15" s="93" t="s">
        <v>209</v>
      </c>
      <c r="H15" s="93"/>
      <c r="I15" s="93" t="s">
        <v>247</v>
      </c>
    </row>
    <row r="16" spans="1:9" ht="17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</row>
    <row r="17" spans="1:9" ht="17" customHeight="1" x14ac:dyDescent="0.2">
      <c r="A17" s="134">
        <v>45087</v>
      </c>
      <c r="B17" s="93">
        <f>B15+1</f>
        <v>10</v>
      </c>
      <c r="C17" s="93" t="s">
        <v>55</v>
      </c>
      <c r="D17" s="155" t="s">
        <v>176</v>
      </c>
      <c r="E17" s="93" t="s">
        <v>29</v>
      </c>
      <c r="F17" s="93" t="s">
        <v>128</v>
      </c>
      <c r="G17" s="93" t="s">
        <v>236</v>
      </c>
      <c r="H17" s="93"/>
      <c r="I17" s="93" t="s">
        <v>311</v>
      </c>
    </row>
    <row r="18" spans="1:9" ht="17" customHeight="1" x14ac:dyDescent="0.2">
      <c r="A18" s="134">
        <v>45087</v>
      </c>
      <c r="B18" s="93">
        <f>B17+1</f>
        <v>11</v>
      </c>
      <c r="C18" s="93" t="s">
        <v>48</v>
      </c>
      <c r="D18" s="155" t="s">
        <v>176</v>
      </c>
      <c r="E18" s="93" t="s">
        <v>42</v>
      </c>
      <c r="F18" s="93" t="s">
        <v>173</v>
      </c>
      <c r="G18" s="93" t="s">
        <v>221</v>
      </c>
      <c r="H18" s="93"/>
      <c r="I18" s="93" t="s">
        <v>219</v>
      </c>
    </row>
    <row r="19" spans="1:9" ht="17" customHeight="1" x14ac:dyDescent="0.2">
      <c r="A19" s="134">
        <v>45087</v>
      </c>
      <c r="B19" s="93">
        <f t="shared" ref="B19:B21" si="1">B18+1</f>
        <v>12</v>
      </c>
      <c r="C19" s="93" t="s">
        <v>56</v>
      </c>
      <c r="D19" s="155" t="s">
        <v>176</v>
      </c>
      <c r="E19" s="93" t="s">
        <v>127</v>
      </c>
      <c r="F19" s="93" t="s">
        <v>128</v>
      </c>
      <c r="G19" s="93" t="s">
        <v>181</v>
      </c>
      <c r="H19" s="93"/>
      <c r="I19" s="93" t="s">
        <v>178</v>
      </c>
    </row>
    <row r="20" spans="1:9" ht="17" customHeight="1" x14ac:dyDescent="0.2">
      <c r="A20" s="134">
        <v>45087</v>
      </c>
      <c r="B20" s="93">
        <f t="shared" si="1"/>
        <v>13</v>
      </c>
      <c r="C20" s="93" t="s">
        <v>60</v>
      </c>
      <c r="D20" s="155" t="s">
        <v>176</v>
      </c>
      <c r="E20" s="93" t="s">
        <v>34</v>
      </c>
      <c r="F20" s="93" t="s">
        <v>128</v>
      </c>
      <c r="G20" s="93" t="s">
        <v>249</v>
      </c>
      <c r="H20" s="93"/>
      <c r="I20" s="93" t="s">
        <v>250</v>
      </c>
    </row>
    <row r="21" spans="1:9" ht="17" customHeight="1" x14ac:dyDescent="0.2">
      <c r="A21" s="134">
        <v>45087</v>
      </c>
      <c r="B21" s="93">
        <f t="shared" si="1"/>
        <v>14</v>
      </c>
      <c r="C21" s="93" t="s">
        <v>251</v>
      </c>
      <c r="D21" s="155" t="s">
        <v>176</v>
      </c>
      <c r="E21" s="93" t="s">
        <v>35</v>
      </c>
      <c r="F21" s="93" t="s">
        <v>173</v>
      </c>
      <c r="G21" s="93" t="s">
        <v>240</v>
      </c>
      <c r="H21" s="93"/>
      <c r="I21" s="93" t="s">
        <v>245</v>
      </c>
    </row>
    <row r="22" spans="1:9" ht="17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</row>
    <row r="23" spans="1:9" ht="17" customHeight="1" x14ac:dyDescent="0.2">
      <c r="A23" s="134">
        <v>45088</v>
      </c>
      <c r="B23" s="93">
        <v>15</v>
      </c>
      <c r="C23" s="93" t="s">
        <v>256</v>
      </c>
      <c r="D23" s="155" t="s">
        <v>176</v>
      </c>
      <c r="E23" s="93" t="s">
        <v>34</v>
      </c>
      <c r="F23" s="93" t="s">
        <v>128</v>
      </c>
      <c r="G23" s="93" t="s">
        <v>257</v>
      </c>
      <c r="H23" s="93"/>
      <c r="I23" s="93" t="s">
        <v>250</v>
      </c>
    </row>
    <row r="24" spans="1:9" ht="17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17" customHeight="1" x14ac:dyDescent="0.2">
      <c r="A25" s="192" t="s">
        <v>275</v>
      </c>
      <c r="B25" s="192"/>
      <c r="C25" s="192"/>
      <c r="D25" s="192"/>
      <c r="E25" s="192"/>
      <c r="F25" s="192"/>
      <c r="G25" s="192"/>
      <c r="H25" s="192"/>
      <c r="I25" s="192"/>
    </row>
    <row r="26" spans="1:9" ht="17" customHeight="1" x14ac:dyDescent="0.2">
      <c r="A26" s="134">
        <v>45093</v>
      </c>
      <c r="B26" s="93">
        <f>B23+1</f>
        <v>16</v>
      </c>
      <c r="C26" s="93" t="s">
        <v>235</v>
      </c>
      <c r="D26" s="155" t="s">
        <v>176</v>
      </c>
      <c r="E26" s="93" t="s">
        <v>151</v>
      </c>
      <c r="F26" s="93" t="s">
        <v>128</v>
      </c>
      <c r="G26" s="128" t="s">
        <v>223</v>
      </c>
      <c r="H26" s="128"/>
      <c r="I26" s="93" t="s">
        <v>225</v>
      </c>
    </row>
    <row r="27" spans="1:9" ht="17" customHeight="1" x14ac:dyDescent="0.2">
      <c r="A27" s="134">
        <v>45093</v>
      </c>
      <c r="B27" s="93">
        <f>B26+1</f>
        <v>17</v>
      </c>
      <c r="C27" s="93" t="s">
        <v>237</v>
      </c>
      <c r="D27" s="155" t="s">
        <v>176</v>
      </c>
      <c r="E27" s="93" t="s">
        <v>39</v>
      </c>
      <c r="F27" s="93" t="s">
        <v>128</v>
      </c>
      <c r="G27" s="93" t="s">
        <v>258</v>
      </c>
      <c r="H27" s="93"/>
      <c r="I27" s="93" t="s">
        <v>259</v>
      </c>
    </row>
    <row r="28" spans="1:9" ht="17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</row>
    <row r="29" spans="1:9" ht="17" customHeight="1" x14ac:dyDescent="0.2">
      <c r="A29" s="158">
        <v>45094</v>
      </c>
      <c r="B29" s="93">
        <f>B27+1</f>
        <v>18</v>
      </c>
      <c r="C29" s="93" t="s">
        <v>5</v>
      </c>
      <c r="D29" s="137" t="s">
        <v>260</v>
      </c>
      <c r="E29" s="93" t="s">
        <v>39</v>
      </c>
      <c r="F29" s="93" t="s">
        <v>128</v>
      </c>
      <c r="G29" s="93" t="s">
        <v>261</v>
      </c>
      <c r="H29" s="93"/>
      <c r="I29" s="93" t="s">
        <v>259</v>
      </c>
    </row>
    <row r="30" spans="1:9" ht="17" customHeight="1" x14ac:dyDescent="0.2">
      <c r="A30" s="159">
        <v>45094</v>
      </c>
      <c r="B30" s="93">
        <f>B29+1</f>
        <v>19</v>
      </c>
      <c r="C30" s="93" t="s">
        <v>6</v>
      </c>
      <c r="D30" s="137" t="s">
        <v>260</v>
      </c>
      <c r="E30" s="93" t="s">
        <v>146</v>
      </c>
      <c r="F30" s="93" t="s">
        <v>128</v>
      </c>
      <c r="G30" s="93" t="s">
        <v>207</v>
      </c>
      <c r="H30" s="93"/>
      <c r="I30" s="93" t="s">
        <v>246</v>
      </c>
    </row>
    <row r="31" spans="1:9" ht="17" customHeight="1" x14ac:dyDescent="0.2">
      <c r="A31" s="159">
        <v>45094</v>
      </c>
      <c r="B31" s="93">
        <f>B30+1</f>
        <v>20</v>
      </c>
      <c r="C31" s="93" t="s">
        <v>70</v>
      </c>
      <c r="D31" s="137" t="s">
        <v>260</v>
      </c>
      <c r="E31" s="93" t="s">
        <v>39</v>
      </c>
      <c r="F31" s="93" t="s">
        <v>128</v>
      </c>
      <c r="G31" s="93" t="s">
        <v>258</v>
      </c>
      <c r="H31" s="93"/>
      <c r="I31" s="93" t="s">
        <v>261</v>
      </c>
    </row>
    <row r="32" spans="1:9" ht="26" customHeight="1" x14ac:dyDescent="0.2">
      <c r="A32" s="159">
        <v>45094</v>
      </c>
      <c r="B32" s="93"/>
      <c r="C32" s="93" t="s">
        <v>121</v>
      </c>
      <c r="D32" s="137" t="s">
        <v>260</v>
      </c>
      <c r="E32" s="222" t="s">
        <v>302</v>
      </c>
      <c r="F32" s="223"/>
      <c r="G32" s="223"/>
      <c r="H32" s="223"/>
      <c r="I32" s="224"/>
    </row>
    <row r="33" spans="1:9" ht="26" customHeight="1" x14ac:dyDescent="0.2">
      <c r="A33" s="159">
        <v>45094</v>
      </c>
      <c r="B33" s="93"/>
      <c r="C33" s="93" t="s">
        <v>122</v>
      </c>
      <c r="D33" s="137" t="s">
        <v>260</v>
      </c>
      <c r="E33" s="222" t="s">
        <v>303</v>
      </c>
      <c r="F33" s="223"/>
      <c r="G33" s="223"/>
      <c r="H33" s="223"/>
      <c r="I33" s="224"/>
    </row>
    <row r="34" spans="1:9" ht="17" customHeight="1" x14ac:dyDescent="0.2">
      <c r="A34" s="159">
        <v>45094</v>
      </c>
      <c r="B34" s="93">
        <f>B31+1</f>
        <v>21</v>
      </c>
      <c r="C34" s="93" t="s">
        <v>124</v>
      </c>
      <c r="D34" s="155" t="s">
        <v>176</v>
      </c>
      <c r="E34" s="93" t="s">
        <v>252</v>
      </c>
      <c r="F34" s="93" t="s">
        <v>173</v>
      </c>
      <c r="G34" s="93" t="s">
        <v>264</v>
      </c>
      <c r="H34" s="93"/>
      <c r="I34" s="93" t="s">
        <v>253</v>
      </c>
    </row>
    <row r="35" spans="1:9" ht="17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26" customHeight="1" x14ac:dyDescent="0.2">
      <c r="A36" s="134">
        <v>45094</v>
      </c>
      <c r="B36" s="93"/>
      <c r="C36" s="93" t="s">
        <v>105</v>
      </c>
      <c r="D36" s="155" t="s">
        <v>176</v>
      </c>
      <c r="E36" s="222" t="s">
        <v>304</v>
      </c>
      <c r="F36" s="223"/>
      <c r="G36" s="223"/>
      <c r="H36" s="223"/>
      <c r="I36" s="224"/>
    </row>
    <row r="37" spans="1:9" ht="26" customHeight="1" x14ac:dyDescent="0.2">
      <c r="A37" s="134">
        <v>45094</v>
      </c>
      <c r="B37" s="93"/>
      <c r="C37" s="93" t="s">
        <v>136</v>
      </c>
      <c r="D37" s="155" t="s">
        <v>176</v>
      </c>
      <c r="E37" s="222" t="s">
        <v>305</v>
      </c>
      <c r="F37" s="223"/>
      <c r="G37" s="223"/>
      <c r="H37" s="223"/>
      <c r="I37" s="224"/>
    </row>
    <row r="38" spans="1:9" ht="17" customHeight="1" x14ac:dyDescent="0.2">
      <c r="A38" s="134">
        <v>45094</v>
      </c>
      <c r="B38" s="93">
        <f>B34+1</f>
        <v>22</v>
      </c>
      <c r="C38" s="93" t="s">
        <v>60</v>
      </c>
      <c r="D38" s="155" t="s">
        <v>176</v>
      </c>
      <c r="E38" s="93" t="s">
        <v>34</v>
      </c>
      <c r="F38" s="93" t="s">
        <v>173</v>
      </c>
      <c r="G38" s="225" t="s">
        <v>262</v>
      </c>
      <c r="H38" s="226"/>
      <c r="I38" s="227"/>
    </row>
    <row r="39" spans="1:9" ht="17" customHeight="1" x14ac:dyDescent="0.2">
      <c r="A39" s="134">
        <v>45094</v>
      </c>
      <c r="B39" s="93">
        <f>B38+1</f>
        <v>23</v>
      </c>
      <c r="C39" s="93" t="s">
        <v>251</v>
      </c>
      <c r="D39" s="155" t="s">
        <v>176</v>
      </c>
      <c r="E39" s="93" t="s">
        <v>35</v>
      </c>
      <c r="F39" s="93" t="s">
        <v>173</v>
      </c>
      <c r="G39" s="93" t="s">
        <v>270</v>
      </c>
      <c r="H39" s="93"/>
      <c r="I39" s="93" t="s">
        <v>245</v>
      </c>
    </row>
    <row r="40" spans="1:9" ht="17" customHeight="1" x14ac:dyDescent="0.2">
      <c r="A40" s="134">
        <v>45094</v>
      </c>
      <c r="B40" s="93">
        <f t="shared" ref="B40" si="2">B39+1</f>
        <v>24</v>
      </c>
      <c r="C40" s="93" t="s">
        <v>255</v>
      </c>
      <c r="D40" s="155" t="s">
        <v>176</v>
      </c>
      <c r="E40" s="93" t="s">
        <v>137</v>
      </c>
      <c r="F40" s="93" t="s">
        <v>128</v>
      </c>
      <c r="G40" s="93" t="s">
        <v>242</v>
      </c>
      <c r="H40" s="93"/>
      <c r="I40" s="93" t="s">
        <v>248</v>
      </c>
    </row>
    <row r="41" spans="1:9" ht="17" customHeight="1" x14ac:dyDescent="0.2">
      <c r="A41" s="148"/>
      <c r="B41" s="148"/>
      <c r="C41" s="148"/>
      <c r="D41" s="148"/>
      <c r="E41" s="148"/>
      <c r="F41" s="148"/>
      <c r="G41" s="148"/>
      <c r="H41" s="148"/>
      <c r="I41" s="148"/>
    </row>
    <row r="42" spans="1:9" ht="6" customHeight="1" x14ac:dyDescent="0.2">
      <c r="A42" s="148"/>
      <c r="B42" s="148"/>
      <c r="C42" s="148"/>
      <c r="D42" s="148"/>
      <c r="E42" s="148"/>
      <c r="F42" s="148"/>
      <c r="G42" s="148"/>
      <c r="H42" s="148"/>
      <c r="I42" s="148"/>
    </row>
    <row r="43" spans="1:9" ht="25" customHeight="1" x14ac:dyDescent="0.2">
      <c r="A43" s="216" t="s">
        <v>276</v>
      </c>
      <c r="B43" s="216"/>
      <c r="C43" s="216"/>
      <c r="D43" s="216"/>
      <c r="E43" s="216"/>
      <c r="F43" s="216"/>
      <c r="G43" s="216"/>
      <c r="H43" s="216"/>
      <c r="I43" s="216"/>
    </row>
    <row r="44" spans="1:9" ht="17" customHeight="1" x14ac:dyDescent="0.2">
      <c r="A44" s="134">
        <v>45100</v>
      </c>
      <c r="B44" s="93">
        <f>B40+1</f>
        <v>25</v>
      </c>
      <c r="C44" s="93" t="s">
        <v>235</v>
      </c>
      <c r="D44" s="155" t="s">
        <v>176</v>
      </c>
      <c r="E44" s="93" t="s">
        <v>39</v>
      </c>
      <c r="F44" s="93" t="s">
        <v>128</v>
      </c>
      <c r="G44" s="93" t="s">
        <v>259</v>
      </c>
      <c r="H44" s="93"/>
      <c r="I44" s="93" t="s">
        <v>258</v>
      </c>
    </row>
    <row r="45" spans="1:9" ht="17" customHeight="1" x14ac:dyDescent="0.2">
      <c r="A45" s="134">
        <v>45100</v>
      </c>
      <c r="B45" s="93">
        <f>B44+1</f>
        <v>26</v>
      </c>
      <c r="C45" s="93" t="s">
        <v>237</v>
      </c>
      <c r="D45" s="155" t="s">
        <v>176</v>
      </c>
      <c r="E45" s="93" t="s">
        <v>29</v>
      </c>
      <c r="F45" s="93" t="s">
        <v>128</v>
      </c>
      <c r="G45" s="93" t="s">
        <v>236</v>
      </c>
      <c r="H45" s="93"/>
      <c r="I45" s="93" t="s">
        <v>238</v>
      </c>
    </row>
    <row r="46" spans="1:9" ht="17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25" customHeight="1" x14ac:dyDescent="0.2">
      <c r="A47" s="134">
        <v>45101</v>
      </c>
      <c r="B47" s="93"/>
      <c r="C47" s="93" t="s">
        <v>4</v>
      </c>
      <c r="D47" s="137" t="s">
        <v>239</v>
      </c>
      <c r="E47" s="218" t="s">
        <v>306</v>
      </c>
      <c r="F47" s="218"/>
      <c r="G47" s="218"/>
      <c r="H47" s="218"/>
      <c r="I47" s="218"/>
    </row>
    <row r="48" spans="1:9" ht="25" customHeight="1" x14ac:dyDescent="0.2">
      <c r="A48" s="134">
        <v>45101</v>
      </c>
      <c r="B48" s="93"/>
      <c r="C48" s="93" t="s">
        <v>6</v>
      </c>
      <c r="D48" s="137" t="s">
        <v>239</v>
      </c>
      <c r="E48" s="218" t="s">
        <v>307</v>
      </c>
      <c r="F48" s="218"/>
      <c r="G48" s="218"/>
      <c r="H48" s="218"/>
      <c r="I48" s="218"/>
    </row>
    <row r="49" spans="1:9" ht="25" customHeight="1" x14ac:dyDescent="0.2">
      <c r="A49" s="134">
        <v>45101</v>
      </c>
      <c r="B49" s="93"/>
      <c r="C49" s="93" t="s">
        <v>121</v>
      </c>
      <c r="D49" s="137" t="s">
        <v>239</v>
      </c>
      <c r="E49" s="218" t="s">
        <v>305</v>
      </c>
      <c r="F49" s="218"/>
      <c r="G49" s="218"/>
      <c r="H49" s="218"/>
      <c r="I49" s="218"/>
    </row>
    <row r="50" spans="1:9" ht="25" customHeight="1" x14ac:dyDescent="0.2">
      <c r="A50" s="134">
        <v>45101</v>
      </c>
      <c r="B50" s="93"/>
      <c r="C50" s="93" t="s">
        <v>122</v>
      </c>
      <c r="D50" s="137" t="s">
        <v>239</v>
      </c>
      <c r="E50" s="218" t="s">
        <v>304</v>
      </c>
      <c r="F50" s="218"/>
      <c r="G50" s="218"/>
      <c r="H50" s="218"/>
      <c r="I50" s="218"/>
    </row>
    <row r="51" spans="1:9" ht="17" customHeight="1" x14ac:dyDescent="0.2">
      <c r="A51" s="134">
        <v>45101</v>
      </c>
      <c r="B51" s="93">
        <f>B45+1</f>
        <v>27</v>
      </c>
      <c r="C51" s="93" t="s">
        <v>124</v>
      </c>
      <c r="D51" s="137" t="s">
        <v>239</v>
      </c>
      <c r="E51" s="93" t="s">
        <v>252</v>
      </c>
      <c r="F51" s="93" t="s">
        <v>173</v>
      </c>
      <c r="G51" s="93" t="s">
        <v>253</v>
      </c>
      <c r="H51" s="93"/>
      <c r="I51" s="93" t="s">
        <v>264</v>
      </c>
    </row>
    <row r="52" spans="1:9" ht="17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25" customHeight="1" x14ac:dyDescent="0.2">
      <c r="A53" s="134">
        <v>45101</v>
      </c>
      <c r="B53" s="93"/>
      <c r="C53" s="93" t="s">
        <v>55</v>
      </c>
      <c r="D53" s="155" t="s">
        <v>176</v>
      </c>
      <c r="E53" s="219" t="s">
        <v>308</v>
      </c>
      <c r="F53" s="220"/>
      <c r="G53" s="220"/>
      <c r="H53" s="220"/>
      <c r="I53" s="221"/>
    </row>
    <row r="54" spans="1:9" ht="25" customHeight="1" x14ac:dyDescent="0.2">
      <c r="A54" s="134">
        <v>45101</v>
      </c>
      <c r="B54" s="93"/>
      <c r="C54" s="93" t="s">
        <v>56</v>
      </c>
      <c r="D54" s="155" t="s">
        <v>176</v>
      </c>
      <c r="E54" s="219" t="s">
        <v>309</v>
      </c>
      <c r="F54" s="220"/>
      <c r="G54" s="220"/>
      <c r="H54" s="220"/>
      <c r="I54" s="221"/>
    </row>
    <row r="55" spans="1:9" ht="17" customHeight="1" x14ac:dyDescent="0.2">
      <c r="A55" s="134">
        <v>45101</v>
      </c>
      <c r="B55" s="93">
        <f>B51+1</f>
        <v>28</v>
      </c>
      <c r="C55" s="93" t="s">
        <v>60</v>
      </c>
      <c r="D55" s="155" t="s">
        <v>176</v>
      </c>
      <c r="E55" s="93" t="s">
        <v>42</v>
      </c>
      <c r="F55" s="93" t="s">
        <v>173</v>
      </c>
      <c r="G55" s="93" t="s">
        <v>221</v>
      </c>
      <c r="H55" s="93"/>
      <c r="I55" s="93" t="s">
        <v>219</v>
      </c>
    </row>
    <row r="56" spans="1:9" ht="17" customHeight="1" x14ac:dyDescent="0.2">
      <c r="A56" s="134">
        <v>45101</v>
      </c>
      <c r="B56" s="93">
        <f>B55+1</f>
        <v>29</v>
      </c>
      <c r="C56" s="93" t="s">
        <v>251</v>
      </c>
      <c r="D56" s="155" t="s">
        <v>176</v>
      </c>
      <c r="E56" s="93" t="s">
        <v>151</v>
      </c>
      <c r="F56" s="93" t="s">
        <v>128</v>
      </c>
      <c r="G56" s="93" t="s">
        <v>223</v>
      </c>
      <c r="H56" s="93"/>
      <c r="I56" s="93" t="s">
        <v>225</v>
      </c>
    </row>
    <row r="57" spans="1:9" ht="17" customHeight="1" x14ac:dyDescent="0.2">
      <c r="A57" s="134">
        <v>45101</v>
      </c>
      <c r="B57" s="93">
        <f t="shared" ref="B57" si="3">B56+1</f>
        <v>30</v>
      </c>
      <c r="C57" s="93" t="s">
        <v>255</v>
      </c>
      <c r="D57" s="155" t="s">
        <v>176</v>
      </c>
      <c r="E57" s="93" t="s">
        <v>146</v>
      </c>
      <c r="F57" s="93" t="s">
        <v>128</v>
      </c>
      <c r="G57" s="93" t="s">
        <v>246</v>
      </c>
      <c r="H57" s="93"/>
      <c r="I57" s="93" t="s">
        <v>207</v>
      </c>
    </row>
    <row r="58" spans="1:9" ht="17" customHeight="1" x14ac:dyDescent="0.2">
      <c r="A58" s="148"/>
      <c r="B58" s="148"/>
      <c r="C58" s="148"/>
      <c r="D58" s="148"/>
      <c r="E58" s="148"/>
      <c r="F58" s="148"/>
      <c r="G58" s="148"/>
      <c r="H58" s="148"/>
      <c r="I58" s="148"/>
    </row>
    <row r="59" spans="1:9" ht="20" customHeight="1" x14ac:dyDescent="0.2">
      <c r="A59" s="216" t="s">
        <v>277</v>
      </c>
      <c r="B59" s="216"/>
      <c r="C59" s="216"/>
      <c r="D59" s="216"/>
      <c r="E59" s="216"/>
      <c r="F59" s="216"/>
      <c r="G59" s="216"/>
      <c r="H59" s="216"/>
      <c r="I59" s="216"/>
    </row>
    <row r="60" spans="1:9" ht="17" customHeight="1" x14ac:dyDescent="0.2">
      <c r="A60" s="134">
        <v>45107</v>
      </c>
      <c r="B60" s="93">
        <f>B57+1</f>
        <v>31</v>
      </c>
      <c r="C60" s="93" t="s">
        <v>235</v>
      </c>
      <c r="D60" s="155" t="s">
        <v>176</v>
      </c>
      <c r="E60" s="93" t="s">
        <v>151</v>
      </c>
      <c r="F60" s="93" t="s">
        <v>128</v>
      </c>
      <c r="G60" s="93" t="s">
        <v>223</v>
      </c>
      <c r="H60" s="93"/>
      <c r="I60" s="93" t="s">
        <v>225</v>
      </c>
    </row>
    <row r="61" spans="1:9" ht="17" customHeight="1" x14ac:dyDescent="0.2">
      <c r="A61" s="134">
        <v>45107</v>
      </c>
      <c r="B61" s="93">
        <f>B60+1</f>
        <v>32</v>
      </c>
      <c r="C61" s="93" t="s">
        <v>237</v>
      </c>
      <c r="D61" s="155" t="s">
        <v>176</v>
      </c>
      <c r="E61" s="93" t="s">
        <v>29</v>
      </c>
      <c r="F61" s="93" t="s">
        <v>128</v>
      </c>
      <c r="G61" s="93" t="s">
        <v>311</v>
      </c>
      <c r="H61" s="93"/>
      <c r="I61" s="93" t="s">
        <v>238</v>
      </c>
    </row>
    <row r="62" spans="1:9" ht="17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</row>
    <row r="63" spans="1:9" ht="25" customHeight="1" x14ac:dyDescent="0.2">
      <c r="A63" s="134">
        <v>45108</v>
      </c>
      <c r="B63" s="93"/>
      <c r="C63" s="93" t="s">
        <v>310</v>
      </c>
      <c r="D63" s="137" t="s">
        <v>239</v>
      </c>
      <c r="E63" s="218" t="s">
        <v>304</v>
      </c>
      <c r="F63" s="218"/>
      <c r="G63" s="218"/>
      <c r="H63" s="218"/>
      <c r="I63" s="218"/>
    </row>
    <row r="64" spans="1:9" ht="17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</row>
    <row r="65" spans="1:9" ht="17" customHeight="1" x14ac:dyDescent="0.2">
      <c r="A65" s="134">
        <v>45108</v>
      </c>
      <c r="B65" s="132" t="s">
        <v>175</v>
      </c>
      <c r="C65" s="132" t="s">
        <v>55</v>
      </c>
      <c r="D65" s="132" t="s">
        <v>176</v>
      </c>
      <c r="E65" s="132" t="s">
        <v>127</v>
      </c>
      <c r="F65" s="132" t="s">
        <v>177</v>
      </c>
      <c r="G65" s="132" t="s">
        <v>178</v>
      </c>
      <c r="H65" s="132"/>
      <c r="I65" s="132" t="s">
        <v>161</v>
      </c>
    </row>
    <row r="66" spans="1:9" ht="17" customHeight="1" x14ac:dyDescent="0.2">
      <c r="A66" s="134">
        <v>45108</v>
      </c>
      <c r="B66" s="132" t="s">
        <v>179</v>
      </c>
      <c r="C66" s="132" t="s">
        <v>48</v>
      </c>
      <c r="D66" s="132" t="s">
        <v>176</v>
      </c>
      <c r="E66" s="132" t="s">
        <v>127</v>
      </c>
      <c r="F66" s="132" t="s">
        <v>177</v>
      </c>
      <c r="G66" s="132" t="s">
        <v>181</v>
      </c>
      <c r="H66" s="132"/>
      <c r="I66" s="132" t="s">
        <v>130</v>
      </c>
    </row>
    <row r="67" spans="1:9" ht="17" customHeight="1" x14ac:dyDescent="0.2">
      <c r="A67" s="134">
        <v>45108</v>
      </c>
      <c r="B67" s="132" t="s">
        <v>182</v>
      </c>
      <c r="C67" s="132" t="s">
        <v>56</v>
      </c>
      <c r="D67" s="132" t="s">
        <v>176</v>
      </c>
      <c r="E67" s="132" t="s">
        <v>143</v>
      </c>
      <c r="F67" s="132" t="s">
        <v>177</v>
      </c>
      <c r="G67" s="132" t="s">
        <v>183</v>
      </c>
      <c r="H67" s="132"/>
      <c r="I67" s="132" t="s">
        <v>145</v>
      </c>
    </row>
    <row r="68" spans="1:9" ht="17" customHeight="1" x14ac:dyDescent="0.2">
      <c r="A68" s="134">
        <v>45108</v>
      </c>
      <c r="B68" s="132" t="s">
        <v>185</v>
      </c>
      <c r="C68" s="132" t="s">
        <v>79</v>
      </c>
      <c r="D68" s="132" t="s">
        <v>176</v>
      </c>
      <c r="E68" s="132" t="s">
        <v>127</v>
      </c>
      <c r="F68" s="132" t="s">
        <v>177</v>
      </c>
      <c r="G68" s="132" t="s">
        <v>186</v>
      </c>
      <c r="H68" s="132"/>
      <c r="I68" s="132" t="s">
        <v>161</v>
      </c>
    </row>
    <row r="69" spans="1:9" ht="17" customHeight="1" x14ac:dyDescent="0.2">
      <c r="A69" s="134">
        <v>45108</v>
      </c>
      <c r="B69" s="132" t="s">
        <v>187</v>
      </c>
      <c r="C69" s="132" t="s">
        <v>122</v>
      </c>
      <c r="D69" s="132" t="s">
        <v>176</v>
      </c>
      <c r="E69" s="132" t="s">
        <v>143</v>
      </c>
      <c r="F69" s="132" t="s">
        <v>177</v>
      </c>
      <c r="G69" s="132" t="s">
        <v>188</v>
      </c>
      <c r="H69" s="132"/>
      <c r="I69" s="132" t="s">
        <v>145</v>
      </c>
    </row>
    <row r="70" spans="1:9" ht="17" customHeight="1" x14ac:dyDescent="0.2">
      <c r="A70" s="134">
        <v>45108</v>
      </c>
      <c r="B70" s="132" t="s">
        <v>189</v>
      </c>
      <c r="C70" s="132" t="s">
        <v>123</v>
      </c>
      <c r="D70" s="132" t="s">
        <v>176</v>
      </c>
      <c r="E70" s="132" t="s">
        <v>127</v>
      </c>
      <c r="F70" s="132" t="s">
        <v>177</v>
      </c>
      <c r="G70" s="132" t="s">
        <v>186</v>
      </c>
      <c r="H70" s="132"/>
      <c r="I70" s="132" t="s">
        <v>130</v>
      </c>
    </row>
    <row r="71" spans="1:9" ht="17" customHeight="1" x14ac:dyDescent="0.2">
      <c r="A71" s="134">
        <v>45108</v>
      </c>
      <c r="B71" s="93">
        <f>B61+1</f>
        <v>33</v>
      </c>
      <c r="C71" s="93" t="s">
        <v>124</v>
      </c>
      <c r="D71" s="155" t="s">
        <v>176</v>
      </c>
      <c r="E71" s="93" t="s">
        <v>29</v>
      </c>
      <c r="F71" s="93" t="s">
        <v>128</v>
      </c>
      <c r="G71" s="93" t="s">
        <v>236</v>
      </c>
      <c r="H71" s="93"/>
      <c r="I71" s="93" t="s">
        <v>311</v>
      </c>
    </row>
    <row r="72" spans="1:9" ht="17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</row>
    <row r="73" spans="1:9" ht="25" customHeight="1" x14ac:dyDescent="0.2">
      <c r="A73" s="134">
        <v>45109</v>
      </c>
      <c r="B73" s="93"/>
      <c r="C73" s="93" t="s">
        <v>4</v>
      </c>
      <c r="D73" s="137" t="s">
        <v>239</v>
      </c>
      <c r="E73" s="218" t="s">
        <v>305</v>
      </c>
      <c r="F73" s="218"/>
      <c r="G73" s="218"/>
      <c r="H73" s="218"/>
      <c r="I73" s="218"/>
    </row>
    <row r="74" spans="1:9" ht="25" customHeight="1" x14ac:dyDescent="0.2">
      <c r="A74" s="134">
        <v>45109</v>
      </c>
      <c r="B74" s="93"/>
      <c r="C74" s="93" t="s">
        <v>6</v>
      </c>
      <c r="D74" s="137" t="s">
        <v>239</v>
      </c>
      <c r="E74" s="218" t="s">
        <v>308</v>
      </c>
      <c r="F74" s="218"/>
      <c r="G74" s="218"/>
      <c r="H74" s="218"/>
      <c r="I74" s="218"/>
    </row>
    <row r="75" spans="1:9" ht="17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</row>
    <row r="76" spans="1:9" ht="41" customHeight="1" x14ac:dyDescent="0.2">
      <c r="A76" s="135" t="s">
        <v>3</v>
      </c>
      <c r="B76" s="217" t="s">
        <v>287</v>
      </c>
      <c r="C76" s="217"/>
      <c r="D76" s="217"/>
      <c r="E76" s="217"/>
      <c r="F76" s="217"/>
      <c r="G76" s="217"/>
      <c r="H76" s="217"/>
      <c r="I76" s="217"/>
    </row>
    <row r="77" spans="1:9" ht="17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</row>
    <row r="78" spans="1:9" ht="40" customHeight="1" x14ac:dyDescent="0.2">
      <c r="A78" s="135" t="s">
        <v>191</v>
      </c>
      <c r="B78" s="217" t="s">
        <v>288</v>
      </c>
      <c r="C78" s="217"/>
      <c r="D78" s="217"/>
      <c r="E78" s="217"/>
      <c r="F78" s="217"/>
      <c r="G78" s="217"/>
      <c r="H78" s="217"/>
      <c r="I78" s="217"/>
    </row>
    <row r="79" spans="1:9" ht="6" customHeight="1" x14ac:dyDescent="0.2">
      <c r="A79" s="148"/>
      <c r="B79" s="148"/>
      <c r="C79" s="148"/>
      <c r="D79" s="148"/>
      <c r="E79" s="148"/>
      <c r="F79" s="148"/>
      <c r="G79" s="148"/>
      <c r="H79" s="148"/>
      <c r="I79" s="148"/>
    </row>
    <row r="80" spans="1:9" ht="21" customHeight="1" x14ac:dyDescent="0.2">
      <c r="A80" s="216" t="s">
        <v>278</v>
      </c>
      <c r="B80" s="216"/>
      <c r="C80" s="216"/>
      <c r="D80" s="216"/>
      <c r="E80" s="216"/>
      <c r="F80" s="216"/>
      <c r="G80" s="216"/>
      <c r="H80" s="216"/>
      <c r="I80" s="216"/>
    </row>
    <row r="81" spans="1:9" ht="17" customHeight="1" x14ac:dyDescent="0.2">
      <c r="A81" s="134">
        <v>45128</v>
      </c>
      <c r="B81" s="93">
        <f>B71+1</f>
        <v>34</v>
      </c>
      <c r="C81" s="93" t="s">
        <v>235</v>
      </c>
      <c r="D81" s="155" t="s">
        <v>176</v>
      </c>
      <c r="E81" s="93" t="s">
        <v>151</v>
      </c>
      <c r="F81" s="93" t="s">
        <v>128</v>
      </c>
      <c r="G81" s="93" t="s">
        <v>223</v>
      </c>
      <c r="H81" s="93"/>
      <c r="I81" s="93" t="s">
        <v>225</v>
      </c>
    </row>
    <row r="82" spans="1:9" ht="17" customHeight="1" x14ac:dyDescent="0.2">
      <c r="A82" s="134">
        <v>45128</v>
      </c>
      <c r="B82" s="93">
        <f>B81+1</f>
        <v>35</v>
      </c>
      <c r="C82" s="93" t="s">
        <v>237</v>
      </c>
      <c r="D82" s="155" t="s">
        <v>176</v>
      </c>
      <c r="E82" s="93" t="s">
        <v>143</v>
      </c>
      <c r="F82" s="93" t="s">
        <v>128</v>
      </c>
      <c r="G82" s="93" t="s">
        <v>188</v>
      </c>
      <c r="H82" s="93"/>
      <c r="I82" s="93" t="s">
        <v>183</v>
      </c>
    </row>
    <row r="83" spans="1:9" ht="17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</row>
    <row r="84" spans="1:9" ht="17" customHeight="1" x14ac:dyDescent="0.2">
      <c r="A84" s="134">
        <v>45129</v>
      </c>
      <c r="B84" s="93">
        <f>B82+1</f>
        <v>36</v>
      </c>
      <c r="C84" s="93" t="s">
        <v>4</v>
      </c>
      <c r="D84" s="137" t="s">
        <v>239</v>
      </c>
      <c r="E84" s="93" t="s">
        <v>34</v>
      </c>
      <c r="F84" s="93" t="s">
        <v>128</v>
      </c>
      <c r="G84" s="93" t="s">
        <v>249</v>
      </c>
      <c r="H84" s="93"/>
      <c r="I84" s="93" t="s">
        <v>257</v>
      </c>
    </row>
    <row r="85" spans="1:9" ht="17" customHeight="1" x14ac:dyDescent="0.2">
      <c r="A85" s="134">
        <v>45129</v>
      </c>
      <c r="B85" s="93">
        <f>B84+1</f>
        <v>37</v>
      </c>
      <c r="C85" s="93" t="s">
        <v>5</v>
      </c>
      <c r="D85" s="137" t="s">
        <v>239</v>
      </c>
      <c r="E85" s="93" t="s">
        <v>127</v>
      </c>
      <c r="F85" s="93" t="s">
        <v>128</v>
      </c>
      <c r="G85" s="93" t="s">
        <v>186</v>
      </c>
      <c r="H85" s="93"/>
      <c r="I85" s="93" t="s">
        <v>181</v>
      </c>
    </row>
    <row r="86" spans="1:9" ht="17" customHeight="1" x14ac:dyDescent="0.2">
      <c r="A86" s="134">
        <v>45129</v>
      </c>
      <c r="B86" s="93">
        <f t="shared" ref="B86:B90" si="4">B85+1</f>
        <v>38</v>
      </c>
      <c r="C86" s="93" t="s">
        <v>6</v>
      </c>
      <c r="D86" s="137" t="s">
        <v>239</v>
      </c>
      <c r="E86" s="93" t="s">
        <v>35</v>
      </c>
      <c r="F86" s="93" t="s">
        <v>128</v>
      </c>
      <c r="G86" s="93" t="s">
        <v>240</v>
      </c>
      <c r="H86" s="93"/>
      <c r="I86" s="93" t="s">
        <v>244</v>
      </c>
    </row>
    <row r="87" spans="1:9" ht="17" customHeight="1" x14ac:dyDescent="0.2">
      <c r="A87" s="134">
        <v>45129</v>
      </c>
      <c r="B87" s="93">
        <f t="shared" si="4"/>
        <v>39</v>
      </c>
      <c r="C87" s="93" t="s">
        <v>70</v>
      </c>
      <c r="D87" s="137" t="s">
        <v>239</v>
      </c>
      <c r="E87" s="93" t="s">
        <v>34</v>
      </c>
      <c r="F87" s="93" t="s">
        <v>128</v>
      </c>
      <c r="G87" s="93" t="s">
        <v>257</v>
      </c>
      <c r="H87" s="93"/>
      <c r="I87" s="93" t="s">
        <v>265</v>
      </c>
    </row>
    <row r="88" spans="1:9" ht="17" customHeight="1" x14ac:dyDescent="0.2">
      <c r="A88" s="134">
        <v>45129</v>
      </c>
      <c r="B88" s="93">
        <f t="shared" si="4"/>
        <v>40</v>
      </c>
      <c r="C88" s="93" t="s">
        <v>121</v>
      </c>
      <c r="D88" s="137" t="s">
        <v>239</v>
      </c>
      <c r="E88" s="93" t="s">
        <v>252</v>
      </c>
      <c r="F88" s="93" t="s">
        <v>173</v>
      </c>
      <c r="G88" s="93" t="s">
        <v>253</v>
      </c>
      <c r="H88" s="93"/>
      <c r="I88" s="93" t="s">
        <v>254</v>
      </c>
    </row>
    <row r="89" spans="1:9" ht="17" customHeight="1" x14ac:dyDescent="0.2">
      <c r="A89" s="134">
        <v>45129</v>
      </c>
      <c r="B89" s="93">
        <f t="shared" si="4"/>
        <v>41</v>
      </c>
      <c r="C89" s="93" t="s">
        <v>79</v>
      </c>
      <c r="D89" s="137" t="s">
        <v>239</v>
      </c>
      <c r="E89" s="93" t="s">
        <v>35</v>
      </c>
      <c r="F89" s="93" t="s">
        <v>128</v>
      </c>
      <c r="G89" s="93" t="s">
        <v>245</v>
      </c>
      <c r="H89" s="93"/>
      <c r="I89" s="93" t="s">
        <v>244</v>
      </c>
    </row>
    <row r="90" spans="1:9" ht="17" customHeight="1" x14ac:dyDescent="0.2">
      <c r="A90" s="134">
        <v>45129</v>
      </c>
      <c r="B90" s="93">
        <f t="shared" si="4"/>
        <v>42</v>
      </c>
      <c r="C90" s="93" t="s">
        <v>122</v>
      </c>
      <c r="D90" s="137" t="s">
        <v>239</v>
      </c>
      <c r="E90" s="93" t="s">
        <v>34</v>
      </c>
      <c r="F90" s="93" t="s">
        <v>128</v>
      </c>
      <c r="G90" s="93" t="s">
        <v>250</v>
      </c>
      <c r="H90" s="93"/>
      <c r="I90" s="93" t="s">
        <v>265</v>
      </c>
    </row>
    <row r="91" spans="1:9" ht="17" customHeight="1" x14ac:dyDescent="0.2">
      <c r="A91" s="134">
        <v>45129</v>
      </c>
      <c r="B91" s="93">
        <f>B90+1</f>
        <v>43</v>
      </c>
      <c r="C91" s="93" t="s">
        <v>123</v>
      </c>
      <c r="D91" s="137" t="s">
        <v>239</v>
      </c>
      <c r="E91" s="93" t="s">
        <v>252</v>
      </c>
      <c r="F91" s="93" t="s">
        <v>173</v>
      </c>
      <c r="G91" s="93" t="s">
        <v>264</v>
      </c>
      <c r="H91" s="93"/>
      <c r="I91" s="93" t="s">
        <v>254</v>
      </c>
    </row>
    <row r="92" spans="1:9" ht="17" customHeight="1" x14ac:dyDescent="0.2">
      <c r="A92" s="134">
        <v>45129</v>
      </c>
      <c r="B92" s="93">
        <f>B91+1</f>
        <v>44</v>
      </c>
      <c r="C92" s="93" t="s">
        <v>124</v>
      </c>
      <c r="D92" s="137" t="s">
        <v>239</v>
      </c>
      <c r="E92" s="93" t="s">
        <v>35</v>
      </c>
      <c r="F92" s="93" t="s">
        <v>128</v>
      </c>
      <c r="G92" s="93" t="s">
        <v>245</v>
      </c>
      <c r="H92" s="93"/>
      <c r="I92" s="93" t="s">
        <v>241</v>
      </c>
    </row>
    <row r="93" spans="1:9" ht="17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</row>
    <row r="94" spans="1:9" ht="17" customHeight="1" x14ac:dyDescent="0.2">
      <c r="A94" s="134">
        <v>45129</v>
      </c>
      <c r="B94" s="93">
        <f>B92+1</f>
        <v>45</v>
      </c>
      <c r="C94" s="93" t="s">
        <v>55</v>
      </c>
      <c r="D94" s="155" t="s">
        <v>176</v>
      </c>
      <c r="E94" s="93" t="s">
        <v>42</v>
      </c>
      <c r="F94" s="93" t="s">
        <v>173</v>
      </c>
      <c r="G94" s="93" t="s">
        <v>219</v>
      </c>
      <c r="H94" s="93"/>
      <c r="I94" s="93" t="s">
        <v>221</v>
      </c>
    </row>
    <row r="95" spans="1:9" ht="17" customHeight="1" x14ac:dyDescent="0.2">
      <c r="A95" s="134">
        <v>45129</v>
      </c>
      <c r="B95" s="93">
        <f>B94+1</f>
        <v>46</v>
      </c>
      <c r="C95" s="93" t="s">
        <v>48</v>
      </c>
      <c r="D95" s="155" t="s">
        <v>176</v>
      </c>
      <c r="E95" s="93" t="s">
        <v>29</v>
      </c>
      <c r="F95" s="93" t="s">
        <v>128</v>
      </c>
      <c r="G95" s="93" t="s">
        <v>238</v>
      </c>
      <c r="H95" s="93"/>
      <c r="I95" s="93" t="s">
        <v>236</v>
      </c>
    </row>
    <row r="96" spans="1:9" ht="17" customHeight="1" x14ac:dyDescent="0.2">
      <c r="A96" s="134">
        <v>45129</v>
      </c>
      <c r="B96" s="93">
        <f t="shared" ref="B96:B99" si="5">B95+1</f>
        <v>47</v>
      </c>
      <c r="C96" s="93" t="s">
        <v>56</v>
      </c>
      <c r="D96" s="155" t="s">
        <v>176</v>
      </c>
      <c r="E96" s="93" t="s">
        <v>137</v>
      </c>
      <c r="F96" s="93" t="s">
        <v>128</v>
      </c>
      <c r="G96" s="93" t="s">
        <v>242</v>
      </c>
      <c r="H96" s="93"/>
      <c r="I96" s="93" t="s">
        <v>248</v>
      </c>
    </row>
    <row r="97" spans="1:9" ht="17" customHeight="1" x14ac:dyDescent="0.2">
      <c r="A97" s="134">
        <v>45129</v>
      </c>
      <c r="B97" s="93">
        <f t="shared" si="5"/>
        <v>48</v>
      </c>
      <c r="C97" s="93" t="s">
        <v>60</v>
      </c>
      <c r="D97" s="155" t="s">
        <v>176</v>
      </c>
      <c r="E97" s="93" t="s">
        <v>146</v>
      </c>
      <c r="F97" s="93" t="s">
        <v>128</v>
      </c>
      <c r="G97" s="93" t="s">
        <v>209</v>
      </c>
      <c r="H97" s="93"/>
      <c r="I97" s="93" t="s">
        <v>207</v>
      </c>
    </row>
    <row r="98" spans="1:9" ht="17" customHeight="1" x14ac:dyDescent="0.2">
      <c r="A98" s="134">
        <v>45129</v>
      </c>
      <c r="B98" s="93">
        <f t="shared" si="5"/>
        <v>49</v>
      </c>
      <c r="C98" s="93" t="s">
        <v>251</v>
      </c>
      <c r="D98" s="155" t="s">
        <v>176</v>
      </c>
      <c r="E98" s="93" t="s">
        <v>127</v>
      </c>
      <c r="F98" s="93" t="s">
        <v>128</v>
      </c>
      <c r="G98" s="93" t="s">
        <v>178</v>
      </c>
      <c r="H98" s="93"/>
      <c r="I98" s="93" t="s">
        <v>186</v>
      </c>
    </row>
    <row r="99" spans="1:9" ht="17" customHeight="1" x14ac:dyDescent="0.2">
      <c r="A99" s="134">
        <v>45129</v>
      </c>
      <c r="B99" s="93">
        <f t="shared" si="5"/>
        <v>50</v>
      </c>
      <c r="C99" s="93" t="s">
        <v>255</v>
      </c>
      <c r="D99" s="155" t="s">
        <v>176</v>
      </c>
      <c r="E99" s="93" t="s">
        <v>146</v>
      </c>
      <c r="F99" s="93" t="s">
        <v>128</v>
      </c>
      <c r="G99" s="93" t="s">
        <v>207</v>
      </c>
      <c r="H99" s="93"/>
      <c r="I99" s="93" t="s">
        <v>209</v>
      </c>
    </row>
    <row r="100" spans="1:9" ht="17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ht="17" customHeight="1" x14ac:dyDescent="0.2">
      <c r="A101" s="134">
        <v>45129</v>
      </c>
      <c r="B101" s="93">
        <f>B99+1</f>
        <v>51</v>
      </c>
      <c r="C101" s="93" t="s">
        <v>105</v>
      </c>
      <c r="D101" s="156" t="s">
        <v>263</v>
      </c>
      <c r="E101" s="93" t="s">
        <v>146</v>
      </c>
      <c r="F101" s="93" t="s">
        <v>128</v>
      </c>
      <c r="G101" s="93" t="s">
        <v>247</v>
      </c>
      <c r="H101" s="93"/>
      <c r="I101" s="93" t="s">
        <v>246</v>
      </c>
    </row>
    <row r="102" spans="1:9" ht="17" customHeight="1" x14ac:dyDescent="0.2">
      <c r="A102" s="134">
        <v>45129</v>
      </c>
      <c r="B102" s="93">
        <f>B101+1</f>
        <v>52</v>
      </c>
      <c r="C102" s="93" t="s">
        <v>266</v>
      </c>
      <c r="D102" s="156" t="s">
        <v>263</v>
      </c>
      <c r="E102" s="93" t="s">
        <v>39</v>
      </c>
      <c r="F102" s="93" t="s">
        <v>128</v>
      </c>
      <c r="G102" s="93" t="s">
        <v>261</v>
      </c>
      <c r="H102" s="93"/>
      <c r="I102" s="93" t="s">
        <v>258</v>
      </c>
    </row>
    <row r="103" spans="1:9" ht="17" customHeight="1" x14ac:dyDescent="0.2">
      <c r="A103" s="134">
        <v>45129</v>
      </c>
      <c r="B103" s="93">
        <f t="shared" ref="B103:B104" si="6">B102+1</f>
        <v>53</v>
      </c>
      <c r="C103" s="93" t="s">
        <v>267</v>
      </c>
      <c r="D103" s="156" t="s">
        <v>263</v>
      </c>
      <c r="E103" s="93" t="s">
        <v>146</v>
      </c>
      <c r="F103" s="93" t="s">
        <v>128</v>
      </c>
      <c r="G103" s="93" t="s">
        <v>247</v>
      </c>
      <c r="H103" s="93"/>
      <c r="I103" s="93" t="s">
        <v>246</v>
      </c>
    </row>
    <row r="104" spans="1:9" ht="17" customHeight="1" x14ac:dyDescent="0.2">
      <c r="A104" s="134">
        <v>45129</v>
      </c>
      <c r="B104" s="93">
        <f t="shared" si="6"/>
        <v>54</v>
      </c>
      <c r="C104" s="93" t="s">
        <v>15</v>
      </c>
      <c r="D104" s="156" t="s">
        <v>263</v>
      </c>
      <c r="E104" s="93" t="s">
        <v>39</v>
      </c>
      <c r="F104" s="93" t="s">
        <v>128</v>
      </c>
      <c r="G104" s="93" t="s">
        <v>261</v>
      </c>
      <c r="H104" s="93"/>
      <c r="I104" s="93" t="s">
        <v>258</v>
      </c>
    </row>
    <row r="105" spans="1:9" ht="6" customHeight="1" x14ac:dyDescent="0.2">
      <c r="A105" s="148"/>
      <c r="B105" s="148"/>
      <c r="C105" s="148"/>
      <c r="D105" s="148"/>
      <c r="E105" s="148"/>
      <c r="F105" s="148"/>
      <c r="G105" s="148"/>
      <c r="H105" s="148"/>
      <c r="I105" s="148"/>
    </row>
    <row r="106" spans="1:9" ht="27" customHeight="1" x14ac:dyDescent="0.2">
      <c r="A106" s="216" t="s">
        <v>281</v>
      </c>
      <c r="B106" s="216"/>
      <c r="C106" s="216"/>
      <c r="D106" s="216"/>
      <c r="E106" s="216"/>
      <c r="F106" s="216"/>
      <c r="G106" s="216"/>
      <c r="H106" s="216"/>
      <c r="I106" s="216"/>
    </row>
    <row r="107" spans="1:9" ht="17" customHeight="1" x14ac:dyDescent="0.2">
      <c r="A107" s="134">
        <v>45135</v>
      </c>
      <c r="B107" s="93">
        <f>B104+1</f>
        <v>55</v>
      </c>
      <c r="C107" s="93" t="s">
        <v>235</v>
      </c>
      <c r="D107" s="155" t="s">
        <v>176</v>
      </c>
      <c r="E107" s="93" t="s">
        <v>29</v>
      </c>
      <c r="F107" s="93" t="s">
        <v>128</v>
      </c>
      <c r="G107" s="93" t="s">
        <v>236</v>
      </c>
      <c r="H107" s="93"/>
      <c r="I107" s="93" t="s">
        <v>238</v>
      </c>
    </row>
    <row r="108" spans="1:9" ht="17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ht="17" customHeight="1" x14ac:dyDescent="0.2">
      <c r="A109" s="133">
        <v>45136</v>
      </c>
      <c r="B109" s="93">
        <v>57</v>
      </c>
      <c r="C109" s="93" t="s">
        <v>5</v>
      </c>
      <c r="D109" s="129" t="s">
        <v>239</v>
      </c>
      <c r="E109" s="93" t="s">
        <v>151</v>
      </c>
      <c r="F109" s="93" t="s">
        <v>128</v>
      </c>
      <c r="G109" s="93" t="s">
        <v>225</v>
      </c>
      <c r="H109" s="93"/>
      <c r="I109" s="93" t="s">
        <v>223</v>
      </c>
    </row>
    <row r="110" spans="1:9" ht="17" customHeight="1" x14ac:dyDescent="0.2">
      <c r="A110" s="133">
        <v>45136</v>
      </c>
      <c r="B110" s="93">
        <f t="shared" ref="B110:B114" si="7">B109+1</f>
        <v>58</v>
      </c>
      <c r="C110" s="93" t="s">
        <v>6</v>
      </c>
      <c r="D110" s="129" t="s">
        <v>239</v>
      </c>
      <c r="E110" s="93" t="s">
        <v>29</v>
      </c>
      <c r="F110" s="93" t="s">
        <v>128</v>
      </c>
      <c r="G110" s="93" t="s">
        <v>236</v>
      </c>
      <c r="H110" s="93"/>
      <c r="I110" s="93" t="s">
        <v>311</v>
      </c>
    </row>
    <row r="111" spans="1:9" ht="17" customHeight="1" x14ac:dyDescent="0.2">
      <c r="A111" s="133">
        <v>45136</v>
      </c>
      <c r="B111" s="93">
        <f t="shared" si="7"/>
        <v>59</v>
      </c>
      <c r="C111" s="93" t="s">
        <v>312</v>
      </c>
      <c r="D111" s="129" t="s">
        <v>239</v>
      </c>
      <c r="E111" s="93" t="s">
        <v>146</v>
      </c>
      <c r="F111" s="93" t="s">
        <v>128</v>
      </c>
      <c r="G111" s="93" t="s">
        <v>246</v>
      </c>
      <c r="H111" s="93"/>
      <c r="I111" s="93" t="s">
        <v>209</v>
      </c>
    </row>
    <row r="112" spans="1:9" ht="17" customHeight="1" x14ac:dyDescent="0.2">
      <c r="A112" s="133">
        <v>45136</v>
      </c>
      <c r="B112" s="93">
        <f t="shared" si="7"/>
        <v>60</v>
      </c>
      <c r="C112" s="93" t="s">
        <v>121</v>
      </c>
      <c r="D112" s="129" t="s">
        <v>239</v>
      </c>
      <c r="E112" s="93" t="s">
        <v>34</v>
      </c>
      <c r="F112" s="93" t="s">
        <v>128</v>
      </c>
      <c r="G112" s="93" t="s">
        <v>257</v>
      </c>
      <c r="H112" s="93"/>
      <c r="I112" s="93" t="s">
        <v>249</v>
      </c>
    </row>
    <row r="113" spans="1:9" ht="17" customHeight="1" x14ac:dyDescent="0.2">
      <c r="A113" s="133">
        <v>45136</v>
      </c>
      <c r="B113" s="93">
        <f t="shared" si="7"/>
        <v>61</v>
      </c>
      <c r="C113" s="93" t="s">
        <v>79</v>
      </c>
      <c r="D113" s="129" t="s">
        <v>239</v>
      </c>
      <c r="E113" s="93" t="s">
        <v>35</v>
      </c>
      <c r="F113" s="93" t="s">
        <v>128</v>
      </c>
      <c r="G113" s="93" t="s">
        <v>241</v>
      </c>
      <c r="H113" s="93"/>
      <c r="I113" s="93" t="s">
        <v>240</v>
      </c>
    </row>
    <row r="114" spans="1:9" ht="17" customHeight="1" x14ac:dyDescent="0.2">
      <c r="A114" s="133">
        <v>45136</v>
      </c>
      <c r="B114" s="93">
        <f t="shared" si="7"/>
        <v>62</v>
      </c>
      <c r="C114" s="93" t="s">
        <v>122</v>
      </c>
      <c r="D114" s="129" t="s">
        <v>239</v>
      </c>
      <c r="E114" s="93" t="s">
        <v>146</v>
      </c>
      <c r="F114" s="93" t="s">
        <v>128</v>
      </c>
      <c r="G114" s="93" t="s">
        <v>209</v>
      </c>
      <c r="H114" s="93"/>
      <c r="I114" s="93" t="s">
        <v>246</v>
      </c>
    </row>
    <row r="115" spans="1:9" ht="17" customHeight="1" x14ac:dyDescent="0.2">
      <c r="A115" s="134">
        <v>45136</v>
      </c>
      <c r="B115" s="93">
        <v>63</v>
      </c>
      <c r="C115" s="93" t="s">
        <v>123</v>
      </c>
      <c r="D115" s="129" t="s">
        <v>239</v>
      </c>
      <c r="E115" s="93" t="s">
        <v>39</v>
      </c>
      <c r="F115" s="93" t="s">
        <v>128</v>
      </c>
      <c r="G115" s="93" t="s">
        <v>258</v>
      </c>
      <c r="H115" s="93"/>
      <c r="I115" s="93" t="s">
        <v>259</v>
      </c>
    </row>
    <row r="116" spans="1:9" ht="17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 ht="17" customHeight="1" x14ac:dyDescent="0.2">
      <c r="A117" s="133">
        <v>45136</v>
      </c>
      <c r="B117" s="93">
        <v>65</v>
      </c>
      <c r="C117" s="93" t="s">
        <v>55</v>
      </c>
      <c r="D117" s="155" t="s">
        <v>176</v>
      </c>
      <c r="E117" s="93" t="s">
        <v>127</v>
      </c>
      <c r="F117" s="93" t="s">
        <v>128</v>
      </c>
      <c r="G117" s="93" t="s">
        <v>181</v>
      </c>
      <c r="H117" s="93"/>
      <c r="I117" s="93" t="s">
        <v>186</v>
      </c>
    </row>
    <row r="118" spans="1:9" ht="17" customHeight="1" x14ac:dyDescent="0.2">
      <c r="A118" s="134">
        <v>45136</v>
      </c>
      <c r="B118" s="93">
        <f>B117+1</f>
        <v>66</v>
      </c>
      <c r="C118" s="93" t="s">
        <v>48</v>
      </c>
      <c r="D118" s="155" t="s">
        <v>176</v>
      </c>
      <c r="E118" s="93" t="s">
        <v>34</v>
      </c>
      <c r="F118" s="93" t="s">
        <v>128</v>
      </c>
      <c r="G118" s="93" t="s">
        <v>250</v>
      </c>
      <c r="H118" s="93"/>
      <c r="I118" s="93" t="s">
        <v>257</v>
      </c>
    </row>
    <row r="119" spans="1:9" ht="17" customHeight="1" x14ac:dyDescent="0.2">
      <c r="A119" s="133">
        <v>45136</v>
      </c>
      <c r="B119" s="93">
        <v>68</v>
      </c>
      <c r="C119" s="93" t="s">
        <v>60</v>
      </c>
      <c r="D119" s="155" t="s">
        <v>176</v>
      </c>
      <c r="E119" s="93" t="s">
        <v>252</v>
      </c>
      <c r="F119" s="93" t="s">
        <v>173</v>
      </c>
      <c r="G119" s="93" t="s">
        <v>253</v>
      </c>
      <c r="H119" s="93"/>
      <c r="I119" s="93" t="s">
        <v>254</v>
      </c>
    </row>
    <row r="120" spans="1:9" ht="17" customHeight="1" x14ac:dyDescent="0.2">
      <c r="A120" s="134">
        <v>45136</v>
      </c>
      <c r="B120" s="93">
        <f t="shared" ref="B120:B121" si="8">B119+1</f>
        <v>69</v>
      </c>
      <c r="C120" s="93" t="s">
        <v>251</v>
      </c>
      <c r="D120" s="155" t="s">
        <v>176</v>
      </c>
      <c r="E120" s="93" t="s">
        <v>143</v>
      </c>
      <c r="F120" s="93" t="s">
        <v>128</v>
      </c>
      <c r="G120" s="93" t="s">
        <v>183</v>
      </c>
      <c r="H120" s="93"/>
      <c r="I120" s="93" t="s">
        <v>188</v>
      </c>
    </row>
    <row r="121" spans="1:9" ht="17" customHeight="1" x14ac:dyDescent="0.2">
      <c r="A121" s="134">
        <v>45136</v>
      </c>
      <c r="B121" s="93">
        <f t="shared" si="8"/>
        <v>70</v>
      </c>
      <c r="C121" s="93" t="s">
        <v>255</v>
      </c>
      <c r="D121" s="155" t="s">
        <v>176</v>
      </c>
      <c r="E121" s="93" t="s">
        <v>252</v>
      </c>
      <c r="F121" s="93" t="s">
        <v>173</v>
      </c>
      <c r="G121" s="93" t="s">
        <v>253</v>
      </c>
      <c r="H121" s="93"/>
      <c r="I121" s="93" t="s">
        <v>313</v>
      </c>
    </row>
    <row r="122" spans="1:9" ht="17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 ht="17" customHeight="1" x14ac:dyDescent="0.2">
      <c r="A123" s="133">
        <v>45136</v>
      </c>
      <c r="B123" s="93">
        <f>B121+1</f>
        <v>71</v>
      </c>
      <c r="C123" s="93" t="s">
        <v>105</v>
      </c>
      <c r="D123" s="156" t="s">
        <v>263</v>
      </c>
      <c r="E123" s="93" t="s">
        <v>146</v>
      </c>
      <c r="F123" s="93" t="s">
        <v>128</v>
      </c>
      <c r="G123" s="93" t="s">
        <v>247</v>
      </c>
      <c r="H123" s="93"/>
      <c r="I123" s="93" t="s">
        <v>207</v>
      </c>
    </row>
    <row r="124" spans="1:9" ht="17" customHeight="1" x14ac:dyDescent="0.2">
      <c r="A124" s="133">
        <v>45136</v>
      </c>
      <c r="B124" s="93">
        <f>B123+1</f>
        <v>72</v>
      </c>
      <c r="C124" s="93" t="s">
        <v>266</v>
      </c>
      <c r="D124" s="156" t="s">
        <v>263</v>
      </c>
      <c r="E124" s="93" t="s">
        <v>35</v>
      </c>
      <c r="F124" s="93" t="s">
        <v>128</v>
      </c>
      <c r="G124" s="93" t="s">
        <v>244</v>
      </c>
      <c r="H124" s="93"/>
      <c r="I124" s="93" t="s">
        <v>245</v>
      </c>
    </row>
    <row r="125" spans="1:9" ht="17" customHeight="1" x14ac:dyDescent="0.2">
      <c r="A125" s="133">
        <v>45136</v>
      </c>
      <c r="B125" s="93">
        <f t="shared" ref="B125:B128" si="9">B124+1</f>
        <v>73</v>
      </c>
      <c r="C125" s="93" t="s">
        <v>267</v>
      </c>
      <c r="D125" s="156" t="s">
        <v>263</v>
      </c>
      <c r="E125" s="93" t="s">
        <v>137</v>
      </c>
      <c r="F125" s="93" t="s">
        <v>128</v>
      </c>
      <c r="G125" s="93" t="s">
        <v>243</v>
      </c>
      <c r="H125" s="93"/>
      <c r="I125" s="93" t="s">
        <v>248</v>
      </c>
    </row>
    <row r="126" spans="1:9" ht="17" customHeight="1" x14ac:dyDescent="0.2">
      <c r="A126" s="134">
        <v>45136</v>
      </c>
      <c r="B126" s="93">
        <f t="shared" si="9"/>
        <v>74</v>
      </c>
      <c r="C126" s="93" t="s">
        <v>15</v>
      </c>
      <c r="D126" s="156" t="s">
        <v>263</v>
      </c>
      <c r="E126" s="93" t="s">
        <v>146</v>
      </c>
      <c r="F126" s="93" t="s">
        <v>128</v>
      </c>
      <c r="G126" s="93" t="s">
        <v>247</v>
      </c>
      <c r="H126" s="93"/>
      <c r="I126" s="93" t="s">
        <v>207</v>
      </c>
    </row>
    <row r="127" spans="1:9" ht="17" customHeight="1" x14ac:dyDescent="0.2">
      <c r="A127" s="134">
        <v>45136</v>
      </c>
      <c r="B127" s="93">
        <f t="shared" si="9"/>
        <v>75</v>
      </c>
      <c r="C127" s="93" t="s">
        <v>120</v>
      </c>
      <c r="D127" s="156" t="s">
        <v>263</v>
      </c>
      <c r="E127" s="93" t="s">
        <v>35</v>
      </c>
      <c r="F127" s="93" t="s">
        <v>128</v>
      </c>
      <c r="G127" s="93" t="s">
        <v>244</v>
      </c>
      <c r="H127" s="93"/>
      <c r="I127" s="93" t="s">
        <v>245</v>
      </c>
    </row>
    <row r="128" spans="1:9" ht="17" customHeight="1" x14ac:dyDescent="0.2">
      <c r="A128" s="134">
        <v>45136</v>
      </c>
      <c r="B128" s="93">
        <f t="shared" si="9"/>
        <v>76</v>
      </c>
      <c r="C128" s="93" t="s">
        <v>121</v>
      </c>
      <c r="D128" s="156" t="s">
        <v>263</v>
      </c>
      <c r="E128" s="93" t="s">
        <v>137</v>
      </c>
      <c r="F128" s="93" t="s">
        <v>128</v>
      </c>
      <c r="G128" s="93" t="s">
        <v>243</v>
      </c>
      <c r="H128" s="93"/>
      <c r="I128" s="93" t="s">
        <v>248</v>
      </c>
    </row>
    <row r="129" spans="1:9" ht="17" customHeight="1" x14ac:dyDescent="0.2">
      <c r="A129" s="148"/>
      <c r="B129" s="148"/>
      <c r="C129" s="148"/>
      <c r="D129" s="148"/>
      <c r="E129" s="148"/>
      <c r="F129" s="148"/>
      <c r="G129" s="148"/>
      <c r="H129" s="148"/>
      <c r="I129" s="148"/>
    </row>
    <row r="130" spans="1:9" ht="17" customHeight="1" x14ac:dyDescent="0.2">
      <c r="A130" s="216" t="s">
        <v>282</v>
      </c>
      <c r="B130" s="216"/>
      <c r="C130" s="216"/>
      <c r="D130" s="216"/>
      <c r="E130" s="216"/>
      <c r="F130" s="216"/>
      <c r="G130" s="216"/>
      <c r="H130" s="216"/>
      <c r="I130" s="216"/>
    </row>
    <row r="131" spans="1:9" ht="17" customHeight="1" x14ac:dyDescent="0.2">
      <c r="A131" s="134">
        <v>45142</v>
      </c>
      <c r="B131" s="93">
        <f>B128+1</f>
        <v>77</v>
      </c>
      <c r="C131" s="93" t="s">
        <v>235</v>
      </c>
      <c r="D131" s="155" t="s">
        <v>176</v>
      </c>
      <c r="E131" s="93" t="s">
        <v>42</v>
      </c>
      <c r="F131" s="93" t="s">
        <v>173</v>
      </c>
      <c r="G131" s="93" t="s">
        <v>219</v>
      </c>
      <c r="H131" s="93"/>
      <c r="I131" s="93" t="s">
        <v>221</v>
      </c>
    </row>
    <row r="132" spans="1:9" ht="17" customHeight="1" x14ac:dyDescent="0.2">
      <c r="A132" s="134">
        <v>45142</v>
      </c>
      <c r="B132" s="93">
        <f>B131+1</f>
        <v>78</v>
      </c>
      <c r="C132" s="93" t="s">
        <v>237</v>
      </c>
      <c r="D132" s="155" t="s">
        <v>176</v>
      </c>
      <c r="E132" s="93" t="s">
        <v>29</v>
      </c>
      <c r="F132" s="93" t="s">
        <v>128</v>
      </c>
      <c r="G132" s="93" t="s">
        <v>311</v>
      </c>
      <c r="H132" s="93"/>
      <c r="I132" s="93" t="s">
        <v>238</v>
      </c>
    </row>
    <row r="133" spans="1:9" ht="17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 ht="17" customHeight="1" x14ac:dyDescent="0.2">
      <c r="A134" s="133">
        <v>45143</v>
      </c>
      <c r="B134" s="93">
        <f>B132+1</f>
        <v>79</v>
      </c>
      <c r="C134" s="93" t="s">
        <v>4</v>
      </c>
      <c r="D134" s="137" t="s">
        <v>239</v>
      </c>
      <c r="E134" s="93" t="s">
        <v>34</v>
      </c>
      <c r="F134" s="93" t="s">
        <v>128</v>
      </c>
      <c r="G134" s="93" t="s">
        <v>257</v>
      </c>
      <c r="H134" s="93"/>
      <c r="I134" s="93" t="s">
        <v>250</v>
      </c>
    </row>
    <row r="135" spans="1:9" ht="17" customHeight="1" x14ac:dyDescent="0.2">
      <c r="A135" s="133">
        <v>45143</v>
      </c>
      <c r="B135" s="93">
        <f>B134+1</f>
        <v>80</v>
      </c>
      <c r="C135" s="93" t="s">
        <v>5</v>
      </c>
      <c r="D135" s="137" t="s">
        <v>239</v>
      </c>
      <c r="E135" s="93" t="s">
        <v>35</v>
      </c>
      <c r="F135" s="93" t="s">
        <v>128</v>
      </c>
      <c r="G135" s="93" t="s">
        <v>240</v>
      </c>
      <c r="H135" s="93"/>
      <c r="I135" s="93" t="s">
        <v>245</v>
      </c>
    </row>
    <row r="136" spans="1:9" ht="17" customHeight="1" x14ac:dyDescent="0.2">
      <c r="A136" s="133">
        <v>45143</v>
      </c>
      <c r="B136" s="93">
        <f t="shared" ref="B136:B142" si="10">B135+1</f>
        <v>81</v>
      </c>
      <c r="C136" s="93" t="s">
        <v>6</v>
      </c>
      <c r="D136" s="137" t="s">
        <v>239</v>
      </c>
      <c r="E136" s="93" t="s">
        <v>34</v>
      </c>
      <c r="F136" s="93" t="s">
        <v>128</v>
      </c>
      <c r="G136" s="93" t="s">
        <v>250</v>
      </c>
      <c r="H136" s="93"/>
      <c r="I136" s="93" t="s">
        <v>257</v>
      </c>
    </row>
    <row r="137" spans="1:9" ht="17" customHeight="1" x14ac:dyDescent="0.2">
      <c r="A137" s="133">
        <v>45143</v>
      </c>
      <c r="B137" s="93">
        <f t="shared" si="10"/>
        <v>82</v>
      </c>
      <c r="C137" s="93" t="s">
        <v>70</v>
      </c>
      <c r="D137" s="137" t="s">
        <v>239</v>
      </c>
      <c r="E137" s="93" t="s">
        <v>146</v>
      </c>
      <c r="F137" s="93" t="s">
        <v>128</v>
      </c>
      <c r="G137" s="93" t="s">
        <v>209</v>
      </c>
      <c r="H137" s="93"/>
      <c r="I137" s="93" t="s">
        <v>207</v>
      </c>
    </row>
    <row r="138" spans="1:9" ht="17" customHeight="1" x14ac:dyDescent="0.2">
      <c r="A138" s="133">
        <v>45143</v>
      </c>
      <c r="B138" s="93">
        <f t="shared" si="10"/>
        <v>83</v>
      </c>
      <c r="C138" s="93" t="s">
        <v>121</v>
      </c>
      <c r="D138" s="137" t="s">
        <v>239</v>
      </c>
      <c r="E138" s="93" t="s">
        <v>146</v>
      </c>
      <c r="F138" s="93" t="s">
        <v>128</v>
      </c>
      <c r="G138" s="93" t="s">
        <v>246</v>
      </c>
      <c r="H138" s="93"/>
      <c r="I138" s="93" t="s">
        <v>247</v>
      </c>
    </row>
    <row r="139" spans="1:9" ht="17" customHeight="1" x14ac:dyDescent="0.2">
      <c r="A139" s="133">
        <v>45143</v>
      </c>
      <c r="B139" s="93">
        <f t="shared" si="10"/>
        <v>84</v>
      </c>
      <c r="C139" s="93" t="s">
        <v>79</v>
      </c>
      <c r="D139" s="137" t="s">
        <v>239</v>
      </c>
      <c r="E139" s="93" t="s">
        <v>29</v>
      </c>
      <c r="F139" s="93" t="s">
        <v>128</v>
      </c>
      <c r="G139" s="93" t="s">
        <v>238</v>
      </c>
      <c r="H139" s="93"/>
      <c r="I139" s="93" t="s">
        <v>311</v>
      </c>
    </row>
    <row r="140" spans="1:9" ht="17" customHeight="1" x14ac:dyDescent="0.2">
      <c r="A140" s="133">
        <v>45143</v>
      </c>
      <c r="B140" s="93">
        <f t="shared" si="10"/>
        <v>85</v>
      </c>
      <c r="C140" s="93" t="s">
        <v>122</v>
      </c>
      <c r="D140" s="137" t="s">
        <v>239</v>
      </c>
      <c r="E140" s="93" t="s">
        <v>146</v>
      </c>
      <c r="F140" s="93" t="s">
        <v>128</v>
      </c>
      <c r="G140" s="93" t="s">
        <v>209</v>
      </c>
      <c r="H140" s="93"/>
      <c r="I140" s="93" t="s">
        <v>247</v>
      </c>
    </row>
    <row r="141" spans="1:9" ht="17" customHeight="1" x14ac:dyDescent="0.2">
      <c r="A141" s="133">
        <v>45143</v>
      </c>
      <c r="B141" s="93">
        <f t="shared" si="10"/>
        <v>86</v>
      </c>
      <c r="C141" s="93" t="s">
        <v>123</v>
      </c>
      <c r="D141" s="137" t="s">
        <v>239</v>
      </c>
      <c r="E141" s="93" t="s">
        <v>151</v>
      </c>
      <c r="F141" s="93" t="s">
        <v>128</v>
      </c>
      <c r="G141" s="93" t="s">
        <v>225</v>
      </c>
      <c r="H141" s="93"/>
      <c r="I141" s="93" t="s">
        <v>223</v>
      </c>
    </row>
    <row r="142" spans="1:9" ht="17" customHeight="1" x14ac:dyDescent="0.2">
      <c r="A142" s="134">
        <v>45143</v>
      </c>
      <c r="B142" s="93">
        <f t="shared" si="10"/>
        <v>87</v>
      </c>
      <c r="C142" s="93" t="s">
        <v>124</v>
      </c>
      <c r="D142" s="137" t="s">
        <v>239</v>
      </c>
      <c r="E142" s="93" t="s">
        <v>29</v>
      </c>
      <c r="F142" s="93" t="s">
        <v>128</v>
      </c>
      <c r="G142" s="93" t="s">
        <v>238</v>
      </c>
      <c r="H142" s="93"/>
      <c r="I142" s="93" t="s">
        <v>236</v>
      </c>
    </row>
    <row r="143" spans="1:9" ht="17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 ht="17" customHeight="1" x14ac:dyDescent="0.2">
      <c r="A144" s="133">
        <v>45143</v>
      </c>
      <c r="B144" s="93">
        <f>B142+1</f>
        <v>88</v>
      </c>
      <c r="C144" s="93" t="s">
        <v>55</v>
      </c>
      <c r="D144" s="155" t="s">
        <v>176</v>
      </c>
      <c r="E144" s="93" t="s">
        <v>39</v>
      </c>
      <c r="F144" s="93" t="s">
        <v>128</v>
      </c>
      <c r="G144" s="93" t="s">
        <v>259</v>
      </c>
      <c r="H144" s="93"/>
      <c r="I144" s="93" t="s">
        <v>261</v>
      </c>
    </row>
    <row r="145" spans="1:9" ht="17" customHeight="1" x14ac:dyDescent="0.2">
      <c r="A145" s="133">
        <v>45143</v>
      </c>
      <c r="B145" s="93">
        <f>B144+1</f>
        <v>89</v>
      </c>
      <c r="C145" s="93" t="s">
        <v>48</v>
      </c>
      <c r="D145" s="155" t="s">
        <v>176</v>
      </c>
      <c r="E145" s="93" t="s">
        <v>143</v>
      </c>
      <c r="F145" s="93" t="s">
        <v>128</v>
      </c>
      <c r="G145" s="93" t="s">
        <v>183</v>
      </c>
      <c r="H145" s="93"/>
      <c r="I145" s="93" t="s">
        <v>188</v>
      </c>
    </row>
    <row r="146" spans="1:9" ht="17" customHeight="1" x14ac:dyDescent="0.2">
      <c r="A146" s="133">
        <v>45143</v>
      </c>
      <c r="B146" s="93">
        <f t="shared" ref="B146:B149" si="11">B145+1</f>
        <v>90</v>
      </c>
      <c r="C146" s="93" t="s">
        <v>56</v>
      </c>
      <c r="D146" s="155" t="s">
        <v>176</v>
      </c>
      <c r="E146" s="93" t="s">
        <v>39</v>
      </c>
      <c r="F146" s="93" t="s">
        <v>128</v>
      </c>
      <c r="G146" s="93" t="s">
        <v>258</v>
      </c>
      <c r="H146" s="93"/>
      <c r="I146" s="93" t="s">
        <v>261</v>
      </c>
    </row>
    <row r="147" spans="1:9" ht="17" customHeight="1" x14ac:dyDescent="0.2">
      <c r="A147" s="133">
        <v>45143</v>
      </c>
      <c r="B147" s="93">
        <f t="shared" si="11"/>
        <v>91</v>
      </c>
      <c r="C147" s="93" t="s">
        <v>60</v>
      </c>
      <c r="D147" s="155" t="s">
        <v>176</v>
      </c>
      <c r="E147" s="93" t="s">
        <v>127</v>
      </c>
      <c r="F147" s="93" t="s">
        <v>128</v>
      </c>
      <c r="G147" s="93" t="s">
        <v>178</v>
      </c>
      <c r="H147" s="93"/>
      <c r="I147" s="93" t="s">
        <v>186</v>
      </c>
    </row>
    <row r="148" spans="1:9" ht="17" customHeight="1" x14ac:dyDescent="0.2">
      <c r="A148" s="133">
        <v>45143</v>
      </c>
      <c r="B148" s="93">
        <f t="shared" si="11"/>
        <v>92</v>
      </c>
      <c r="C148" s="93" t="s">
        <v>251</v>
      </c>
      <c r="D148" s="155" t="s">
        <v>176</v>
      </c>
      <c r="E148" s="93" t="s">
        <v>35</v>
      </c>
      <c r="F148" s="93" t="s">
        <v>128</v>
      </c>
      <c r="G148" s="93" t="s">
        <v>245</v>
      </c>
      <c r="H148" s="93"/>
      <c r="I148" s="93" t="s">
        <v>240</v>
      </c>
    </row>
    <row r="149" spans="1:9" ht="17" customHeight="1" x14ac:dyDescent="0.2">
      <c r="A149" s="134">
        <v>45143</v>
      </c>
      <c r="B149" s="93">
        <f t="shared" si="11"/>
        <v>93</v>
      </c>
      <c r="C149" s="93" t="s">
        <v>255</v>
      </c>
      <c r="D149" s="155" t="s">
        <v>176</v>
      </c>
      <c r="E149" s="93" t="s">
        <v>127</v>
      </c>
      <c r="F149" s="93" t="s">
        <v>128</v>
      </c>
      <c r="G149" s="93" t="s">
        <v>181</v>
      </c>
      <c r="H149" s="93"/>
      <c r="I149" s="93" t="s">
        <v>178</v>
      </c>
    </row>
    <row r="150" spans="1:9" ht="17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 ht="17" customHeight="1" x14ac:dyDescent="0.2">
      <c r="A151" s="133">
        <v>45143</v>
      </c>
      <c r="B151" s="93">
        <f>B149+1</f>
        <v>94</v>
      </c>
      <c r="C151" s="93" t="s">
        <v>46</v>
      </c>
      <c r="D151" s="156" t="s">
        <v>263</v>
      </c>
      <c r="E151" s="93" t="s">
        <v>34</v>
      </c>
      <c r="F151" s="93" t="s">
        <v>128</v>
      </c>
      <c r="G151" s="93" t="s">
        <v>265</v>
      </c>
      <c r="H151" s="93"/>
      <c r="I151" s="93" t="s">
        <v>249</v>
      </c>
    </row>
    <row r="152" spans="1:9" ht="17" customHeight="1" x14ac:dyDescent="0.2">
      <c r="A152" s="133">
        <v>45143</v>
      </c>
      <c r="B152" s="93">
        <f>B151+1</f>
        <v>95</v>
      </c>
      <c r="C152" s="93" t="s">
        <v>64</v>
      </c>
      <c r="D152" s="156" t="s">
        <v>263</v>
      </c>
      <c r="E152" s="93" t="s">
        <v>35</v>
      </c>
      <c r="F152" s="93" t="s">
        <v>128</v>
      </c>
      <c r="G152" s="93" t="s">
        <v>244</v>
      </c>
      <c r="H152" s="93"/>
      <c r="I152" s="93" t="s">
        <v>241</v>
      </c>
    </row>
    <row r="153" spans="1:9" ht="17" customHeight="1" x14ac:dyDescent="0.2">
      <c r="A153" s="133">
        <v>45143</v>
      </c>
      <c r="B153" s="93">
        <f t="shared" ref="B153:B157" si="12">B152+1</f>
        <v>96</v>
      </c>
      <c r="C153" s="93" t="s">
        <v>65</v>
      </c>
      <c r="D153" s="156" t="s">
        <v>263</v>
      </c>
      <c r="E153" s="93" t="s">
        <v>137</v>
      </c>
      <c r="F153" s="93" t="s">
        <v>128</v>
      </c>
      <c r="G153" s="93" t="s">
        <v>243</v>
      </c>
      <c r="H153" s="93"/>
      <c r="I153" s="93" t="s">
        <v>242</v>
      </c>
    </row>
    <row r="154" spans="1:9" ht="17" customHeight="1" x14ac:dyDescent="0.2">
      <c r="A154" s="133">
        <v>45143</v>
      </c>
      <c r="B154" s="93">
        <f t="shared" si="12"/>
        <v>97</v>
      </c>
      <c r="C154" s="93" t="s">
        <v>66</v>
      </c>
      <c r="D154" s="156" t="s">
        <v>263</v>
      </c>
      <c r="E154" s="93" t="s">
        <v>252</v>
      </c>
      <c r="F154" s="93" t="s">
        <v>173</v>
      </c>
      <c r="G154" s="93" t="s">
        <v>254</v>
      </c>
      <c r="H154" s="93"/>
      <c r="I154" s="93" t="s">
        <v>264</v>
      </c>
    </row>
    <row r="155" spans="1:9" ht="17" customHeight="1" x14ac:dyDescent="0.2">
      <c r="A155" s="133">
        <v>45143</v>
      </c>
      <c r="B155" s="93">
        <f t="shared" si="12"/>
        <v>98</v>
      </c>
      <c r="C155" s="93" t="s">
        <v>67</v>
      </c>
      <c r="D155" s="156" t="s">
        <v>263</v>
      </c>
      <c r="E155" s="93" t="s">
        <v>34</v>
      </c>
      <c r="F155" s="93" t="s">
        <v>128</v>
      </c>
      <c r="G155" s="93" t="s">
        <v>265</v>
      </c>
      <c r="H155" s="93"/>
      <c r="I155" s="93" t="s">
        <v>249</v>
      </c>
    </row>
    <row r="156" spans="1:9" ht="17" customHeight="1" x14ac:dyDescent="0.2">
      <c r="A156" s="133">
        <v>45143</v>
      </c>
      <c r="B156" s="93">
        <f t="shared" si="12"/>
        <v>99</v>
      </c>
      <c r="C156" s="93" t="s">
        <v>68</v>
      </c>
      <c r="D156" s="156" t="s">
        <v>263</v>
      </c>
      <c r="E156" s="93" t="s">
        <v>35</v>
      </c>
      <c r="F156" s="93" t="s">
        <v>128</v>
      </c>
      <c r="G156" s="93" t="s">
        <v>244</v>
      </c>
      <c r="H156" s="93"/>
      <c r="I156" s="93" t="s">
        <v>241</v>
      </c>
    </row>
    <row r="157" spans="1:9" ht="17" customHeight="1" x14ac:dyDescent="0.2">
      <c r="A157" s="134">
        <v>45143</v>
      </c>
      <c r="B157" s="93">
        <f t="shared" si="12"/>
        <v>100</v>
      </c>
      <c r="C157" s="93" t="s">
        <v>69</v>
      </c>
      <c r="D157" s="156" t="s">
        <v>263</v>
      </c>
      <c r="E157" s="93" t="s">
        <v>137</v>
      </c>
      <c r="F157" s="93" t="s">
        <v>128</v>
      </c>
      <c r="G157" s="93" t="s">
        <v>243</v>
      </c>
      <c r="H157" s="93"/>
      <c r="I157" s="93" t="s">
        <v>242</v>
      </c>
    </row>
    <row r="158" spans="1:9" ht="17" customHeight="1" x14ac:dyDescent="0.2">
      <c r="A158" s="148"/>
      <c r="B158" s="148"/>
      <c r="C158" s="148"/>
      <c r="D158" s="148"/>
      <c r="E158" s="148"/>
      <c r="F158" s="148"/>
      <c r="G158" s="148"/>
      <c r="H158" s="148"/>
      <c r="I158" s="148"/>
    </row>
    <row r="159" spans="1:9" ht="26" customHeight="1" x14ac:dyDescent="0.2">
      <c r="A159" s="216" t="s">
        <v>283</v>
      </c>
      <c r="B159" s="216"/>
      <c r="C159" s="216"/>
      <c r="D159" s="216"/>
      <c r="E159" s="216"/>
      <c r="F159" s="216"/>
      <c r="G159" s="216"/>
      <c r="H159" s="216"/>
      <c r="I159" s="216"/>
    </row>
    <row r="160" spans="1:9" ht="17" customHeight="1" x14ac:dyDescent="0.2">
      <c r="A160" s="134">
        <v>45149</v>
      </c>
      <c r="B160" s="93">
        <f>B157+1</f>
        <v>101</v>
      </c>
      <c r="C160" s="93" t="s">
        <v>235</v>
      </c>
      <c r="D160" s="155" t="s">
        <v>176</v>
      </c>
      <c r="E160" s="93" t="s">
        <v>29</v>
      </c>
      <c r="F160" s="93" t="s">
        <v>128</v>
      </c>
      <c r="G160" s="93" t="s">
        <v>311</v>
      </c>
      <c r="H160" s="93"/>
      <c r="I160" s="93" t="s">
        <v>236</v>
      </c>
    </row>
    <row r="161" spans="1:9" ht="17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 ht="17" customHeight="1" x14ac:dyDescent="0.2">
      <c r="A162" s="134">
        <v>45150</v>
      </c>
      <c r="B162" s="93">
        <f>B160+1</f>
        <v>102</v>
      </c>
      <c r="C162" s="93" t="s">
        <v>4</v>
      </c>
      <c r="D162" s="137" t="s">
        <v>239</v>
      </c>
      <c r="E162" s="93" t="s">
        <v>137</v>
      </c>
      <c r="F162" s="93" t="s">
        <v>128</v>
      </c>
      <c r="G162" s="93" t="s">
        <v>248</v>
      </c>
      <c r="H162" s="93"/>
      <c r="I162" s="93" t="s">
        <v>242</v>
      </c>
    </row>
    <row r="163" spans="1:9" ht="17" customHeight="1" x14ac:dyDescent="0.2">
      <c r="A163" s="134">
        <v>45150</v>
      </c>
      <c r="B163" s="93">
        <f>B162+1</f>
        <v>103</v>
      </c>
      <c r="C163" s="93" t="s">
        <v>5</v>
      </c>
      <c r="D163" s="137" t="s">
        <v>239</v>
      </c>
      <c r="E163" s="93" t="s">
        <v>127</v>
      </c>
      <c r="F163" s="93" t="s">
        <v>128</v>
      </c>
      <c r="G163" s="93" t="s">
        <v>181</v>
      </c>
      <c r="H163" s="93"/>
      <c r="I163" s="93" t="s">
        <v>186</v>
      </c>
    </row>
    <row r="164" spans="1:9" ht="17" customHeight="1" x14ac:dyDescent="0.2">
      <c r="A164" s="134">
        <v>45150</v>
      </c>
      <c r="B164" s="93">
        <f>B163+1</f>
        <v>104</v>
      </c>
      <c r="C164" s="93" t="s">
        <v>6</v>
      </c>
      <c r="D164" s="137" t="s">
        <v>239</v>
      </c>
      <c r="E164" s="93" t="s">
        <v>34</v>
      </c>
      <c r="F164" s="93" t="s">
        <v>128</v>
      </c>
      <c r="G164" s="93" t="s">
        <v>257</v>
      </c>
      <c r="H164" s="93"/>
      <c r="I164" s="93" t="s">
        <v>249</v>
      </c>
    </row>
    <row r="165" spans="1:9" ht="17" customHeight="1" x14ac:dyDescent="0.2">
      <c r="A165" s="134">
        <v>45150</v>
      </c>
      <c r="B165" s="93">
        <f t="shared" ref="B165:B170" si="13">B164+1</f>
        <v>105</v>
      </c>
      <c r="C165" s="93" t="s">
        <v>70</v>
      </c>
      <c r="D165" s="137" t="s">
        <v>239</v>
      </c>
      <c r="E165" s="93" t="s">
        <v>35</v>
      </c>
      <c r="F165" s="93" t="s">
        <v>128</v>
      </c>
      <c r="G165" s="93" t="s">
        <v>241</v>
      </c>
      <c r="H165" s="93"/>
      <c r="I165" s="93" t="s">
        <v>245</v>
      </c>
    </row>
    <row r="166" spans="1:9" ht="17" customHeight="1" x14ac:dyDescent="0.2">
      <c r="A166" s="134">
        <v>45150</v>
      </c>
      <c r="B166" s="93">
        <f>B165+1</f>
        <v>106</v>
      </c>
      <c r="C166" s="93" t="s">
        <v>121</v>
      </c>
      <c r="D166" s="137" t="s">
        <v>239</v>
      </c>
      <c r="E166" s="93" t="s">
        <v>35</v>
      </c>
      <c r="F166" s="93" t="s">
        <v>128</v>
      </c>
      <c r="G166" s="93" t="s">
        <v>241</v>
      </c>
      <c r="H166" s="93"/>
      <c r="I166" s="93" t="s">
        <v>240</v>
      </c>
    </row>
    <row r="167" spans="1:9" ht="17" customHeight="1" x14ac:dyDescent="0.2">
      <c r="A167" s="134">
        <v>45150</v>
      </c>
      <c r="B167" s="93">
        <f t="shared" si="13"/>
        <v>107</v>
      </c>
      <c r="C167" s="93" t="s">
        <v>79</v>
      </c>
      <c r="D167" s="137" t="s">
        <v>239</v>
      </c>
      <c r="E167" s="93" t="s">
        <v>34</v>
      </c>
      <c r="F167" s="93" t="s">
        <v>128</v>
      </c>
      <c r="G167" s="93" t="s">
        <v>249</v>
      </c>
      <c r="H167" s="93"/>
      <c r="I167" s="93" t="s">
        <v>257</v>
      </c>
    </row>
    <row r="168" spans="1:9" ht="17" customHeight="1" x14ac:dyDescent="0.2">
      <c r="A168" s="134">
        <v>45150</v>
      </c>
      <c r="B168" s="93">
        <f t="shared" si="13"/>
        <v>108</v>
      </c>
      <c r="C168" s="93" t="s">
        <v>122</v>
      </c>
      <c r="D168" s="137" t="s">
        <v>239</v>
      </c>
      <c r="E168" s="93" t="s">
        <v>137</v>
      </c>
      <c r="F168" s="93" t="s">
        <v>128</v>
      </c>
      <c r="G168" s="93" t="s">
        <v>248</v>
      </c>
      <c r="H168" s="93"/>
      <c r="I168" s="93" t="s">
        <v>242</v>
      </c>
    </row>
    <row r="169" spans="1:9" ht="17" customHeight="1" x14ac:dyDescent="0.2">
      <c r="A169" s="134">
        <v>45150</v>
      </c>
      <c r="B169" s="93">
        <f t="shared" si="13"/>
        <v>109</v>
      </c>
      <c r="C169" s="93" t="s">
        <v>123</v>
      </c>
      <c r="D169" s="137" t="s">
        <v>239</v>
      </c>
      <c r="E169" s="93" t="s">
        <v>35</v>
      </c>
      <c r="F169" s="93" t="s">
        <v>128</v>
      </c>
      <c r="G169" s="93" t="s">
        <v>245</v>
      </c>
      <c r="H169" s="93"/>
      <c r="I169" s="93" t="s">
        <v>240</v>
      </c>
    </row>
    <row r="170" spans="1:9" ht="17" customHeight="1" x14ac:dyDescent="0.2">
      <c r="A170" s="134">
        <v>45150</v>
      </c>
      <c r="B170" s="93">
        <f t="shared" si="13"/>
        <v>110</v>
      </c>
      <c r="C170" s="93" t="s">
        <v>124</v>
      </c>
      <c r="D170" s="137" t="s">
        <v>239</v>
      </c>
      <c r="E170" s="93" t="s">
        <v>127</v>
      </c>
      <c r="F170" s="93" t="s">
        <v>128</v>
      </c>
      <c r="G170" s="93" t="s">
        <v>178</v>
      </c>
      <c r="H170" s="93"/>
      <c r="I170" s="93" t="s">
        <v>186</v>
      </c>
    </row>
    <row r="171" spans="1:9" ht="17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 ht="17" customHeight="1" x14ac:dyDescent="0.2">
      <c r="A172" s="134">
        <v>45150</v>
      </c>
      <c r="B172" s="93">
        <f>B170+1</f>
        <v>111</v>
      </c>
      <c r="C172" s="93" t="s">
        <v>55</v>
      </c>
      <c r="D172" s="155" t="s">
        <v>176</v>
      </c>
      <c r="E172" s="93" t="s">
        <v>151</v>
      </c>
      <c r="F172" s="93" t="s">
        <v>128</v>
      </c>
      <c r="G172" s="93" t="s">
        <v>223</v>
      </c>
      <c r="H172" s="93"/>
      <c r="I172" s="93" t="s">
        <v>225</v>
      </c>
    </row>
    <row r="173" spans="1:9" ht="17" customHeight="1" x14ac:dyDescent="0.2">
      <c r="A173" s="134">
        <v>45150</v>
      </c>
      <c r="B173" s="93">
        <f>B172+1</f>
        <v>112</v>
      </c>
      <c r="C173" s="93" t="s">
        <v>48</v>
      </c>
      <c r="D173" s="155" t="s">
        <v>176</v>
      </c>
      <c r="E173" s="173" t="s">
        <v>127</v>
      </c>
      <c r="F173" s="174" t="s">
        <v>128</v>
      </c>
      <c r="G173" s="174" t="s">
        <v>178</v>
      </c>
      <c r="H173" s="174"/>
      <c r="I173" s="174" t="s">
        <v>181</v>
      </c>
    </row>
    <row r="174" spans="1:9" ht="17" customHeight="1" x14ac:dyDescent="0.2">
      <c r="A174" s="134">
        <v>45149</v>
      </c>
      <c r="B174" s="93">
        <f>B173+1</f>
        <v>113</v>
      </c>
      <c r="C174" s="93" t="s">
        <v>56</v>
      </c>
      <c r="D174" s="155" t="s">
        <v>176</v>
      </c>
      <c r="E174" s="93" t="s">
        <v>29</v>
      </c>
      <c r="F174" s="93" t="s">
        <v>128</v>
      </c>
      <c r="G174" s="93" t="s">
        <v>238</v>
      </c>
      <c r="H174" s="93"/>
      <c r="I174" s="93" t="s">
        <v>236</v>
      </c>
    </row>
    <row r="175" spans="1:9" ht="17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 ht="17" customHeight="1" x14ac:dyDescent="0.2">
      <c r="A176" s="134">
        <v>45150</v>
      </c>
      <c r="B176" s="93">
        <f>B174+1</f>
        <v>114</v>
      </c>
      <c r="C176" s="93" t="s">
        <v>105</v>
      </c>
      <c r="D176" s="156" t="s">
        <v>263</v>
      </c>
      <c r="E176" s="93" t="s">
        <v>252</v>
      </c>
      <c r="F176" s="93" t="s">
        <v>173</v>
      </c>
      <c r="G176" s="93" t="s">
        <v>254</v>
      </c>
      <c r="H176" s="93"/>
      <c r="I176" s="93" t="s">
        <v>253</v>
      </c>
    </row>
    <row r="177" spans="1:9" ht="17" customHeight="1" x14ac:dyDescent="0.2">
      <c r="A177" s="134">
        <v>45150</v>
      </c>
      <c r="B177" s="93">
        <f>B176+1</f>
        <v>115</v>
      </c>
      <c r="C177" s="93" t="s">
        <v>266</v>
      </c>
      <c r="D177" s="156" t="s">
        <v>263</v>
      </c>
      <c r="E177" s="93" t="s">
        <v>34</v>
      </c>
      <c r="F177" s="93" t="s">
        <v>128</v>
      </c>
      <c r="G177" s="93" t="s">
        <v>265</v>
      </c>
      <c r="H177" s="128"/>
      <c r="I177" s="93" t="s">
        <v>250</v>
      </c>
    </row>
    <row r="178" spans="1:9" ht="17" customHeight="1" x14ac:dyDescent="0.2">
      <c r="A178" s="134">
        <v>45150</v>
      </c>
      <c r="B178" s="93">
        <f t="shared" ref="B178:B181" si="14">B177+1</f>
        <v>116</v>
      </c>
      <c r="C178" s="93" t="s">
        <v>267</v>
      </c>
      <c r="D178" s="156" t="s">
        <v>263</v>
      </c>
      <c r="E178" s="93" t="s">
        <v>39</v>
      </c>
      <c r="F178" s="93" t="s">
        <v>128</v>
      </c>
      <c r="G178" s="93" t="s">
        <v>261</v>
      </c>
      <c r="H178" s="93"/>
      <c r="I178" s="93" t="s">
        <v>259</v>
      </c>
    </row>
    <row r="179" spans="1:9" ht="17" customHeight="1" x14ac:dyDescent="0.2">
      <c r="A179" s="134">
        <v>45150</v>
      </c>
      <c r="B179" s="93">
        <f t="shared" si="14"/>
        <v>117</v>
      </c>
      <c r="C179" s="93" t="s">
        <v>15</v>
      </c>
      <c r="D179" s="156" t="s">
        <v>263</v>
      </c>
      <c r="E179" s="93" t="s">
        <v>34</v>
      </c>
      <c r="F179" s="93" t="s">
        <v>128</v>
      </c>
      <c r="G179" s="93" t="s">
        <v>265</v>
      </c>
      <c r="H179" s="93"/>
      <c r="I179" s="93" t="s">
        <v>250</v>
      </c>
    </row>
    <row r="180" spans="1:9" ht="17" customHeight="1" x14ac:dyDescent="0.2">
      <c r="A180" s="134">
        <v>45150</v>
      </c>
      <c r="B180" s="93">
        <f t="shared" si="14"/>
        <v>118</v>
      </c>
      <c r="C180" s="93" t="s">
        <v>120</v>
      </c>
      <c r="D180" s="156" t="s">
        <v>263</v>
      </c>
      <c r="E180" s="93" t="s">
        <v>252</v>
      </c>
      <c r="F180" s="93" t="s">
        <v>173</v>
      </c>
      <c r="G180" s="93" t="s">
        <v>254</v>
      </c>
      <c r="H180" s="93"/>
      <c r="I180" s="93" t="s">
        <v>253</v>
      </c>
    </row>
    <row r="181" spans="1:9" ht="17" customHeight="1" x14ac:dyDescent="0.2">
      <c r="A181" s="134">
        <v>45150</v>
      </c>
      <c r="B181" s="93">
        <f t="shared" si="14"/>
        <v>119</v>
      </c>
      <c r="C181" s="93" t="s">
        <v>121</v>
      </c>
      <c r="D181" s="156" t="s">
        <v>263</v>
      </c>
      <c r="E181" s="93" t="s">
        <v>39</v>
      </c>
      <c r="F181" s="93" t="s">
        <v>128</v>
      </c>
      <c r="G181" s="93" t="s">
        <v>261</v>
      </c>
      <c r="H181" s="93"/>
      <c r="I181" s="93" t="s">
        <v>259</v>
      </c>
    </row>
    <row r="182" spans="1:9" ht="17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 ht="17" customHeight="1" x14ac:dyDescent="0.2">
      <c r="A183" s="134">
        <v>45151</v>
      </c>
      <c r="B183" s="127" t="s">
        <v>205</v>
      </c>
      <c r="C183" s="167" t="s">
        <v>106</v>
      </c>
      <c r="D183" s="127" t="s">
        <v>142</v>
      </c>
      <c r="E183" s="127" t="s">
        <v>146</v>
      </c>
      <c r="F183" s="127" t="s">
        <v>177</v>
      </c>
      <c r="G183" s="127" t="s">
        <v>147</v>
      </c>
      <c r="H183" s="127"/>
      <c r="I183" s="127" t="s">
        <v>207</v>
      </c>
    </row>
    <row r="184" spans="1:9" ht="17" customHeight="1" x14ac:dyDescent="0.2">
      <c r="A184" s="134">
        <v>45151</v>
      </c>
      <c r="B184" s="127" t="s">
        <v>208</v>
      </c>
      <c r="C184" s="167" t="s">
        <v>131</v>
      </c>
      <c r="D184" s="127" t="s">
        <v>142</v>
      </c>
      <c r="E184" s="127" t="s">
        <v>146</v>
      </c>
      <c r="F184" s="127" t="s">
        <v>177</v>
      </c>
      <c r="G184" s="127" t="s">
        <v>148</v>
      </c>
      <c r="H184" s="127"/>
      <c r="I184" s="127" t="s">
        <v>209</v>
      </c>
    </row>
    <row r="185" spans="1:9" ht="17" customHeight="1" x14ac:dyDescent="0.2">
      <c r="A185" s="134">
        <v>45151</v>
      </c>
      <c r="B185" s="127" t="s">
        <v>210</v>
      </c>
      <c r="C185" s="167" t="s">
        <v>136</v>
      </c>
      <c r="D185" s="127" t="s">
        <v>142</v>
      </c>
      <c r="E185" s="127" t="s">
        <v>146</v>
      </c>
      <c r="F185" s="127" t="s">
        <v>177</v>
      </c>
      <c r="G185" s="127" t="s">
        <v>246</v>
      </c>
      <c r="H185" s="127"/>
      <c r="I185" s="127" t="s">
        <v>147</v>
      </c>
    </row>
    <row r="186" spans="1:9" ht="17" customHeight="1" x14ac:dyDescent="0.2">
      <c r="A186" s="134">
        <v>45151</v>
      </c>
      <c r="B186" s="127" t="s">
        <v>212</v>
      </c>
      <c r="C186" s="167" t="s">
        <v>75</v>
      </c>
      <c r="D186" s="127" t="s">
        <v>142</v>
      </c>
      <c r="E186" s="127" t="s">
        <v>146</v>
      </c>
      <c r="F186" s="127" t="s">
        <v>177</v>
      </c>
      <c r="G186" s="127" t="s">
        <v>148</v>
      </c>
      <c r="H186" s="127"/>
      <c r="I186" s="127" t="s">
        <v>207</v>
      </c>
    </row>
    <row r="187" spans="1:9" ht="17" customHeight="1" x14ac:dyDescent="0.2">
      <c r="A187" s="134">
        <v>45151</v>
      </c>
      <c r="B187" s="127" t="s">
        <v>213</v>
      </c>
      <c r="C187" s="167" t="s">
        <v>51</v>
      </c>
      <c r="D187" s="127" t="s">
        <v>142</v>
      </c>
      <c r="E187" s="127" t="s">
        <v>146</v>
      </c>
      <c r="F187" s="127" t="s">
        <v>177</v>
      </c>
      <c r="G187" s="127" t="s">
        <v>147</v>
      </c>
      <c r="H187" s="127"/>
      <c r="I187" s="127" t="s">
        <v>209</v>
      </c>
    </row>
    <row r="188" spans="1:9" ht="17" customHeight="1" x14ac:dyDescent="0.2">
      <c r="A188" s="134">
        <v>45151</v>
      </c>
      <c r="B188" s="127" t="s">
        <v>214</v>
      </c>
      <c r="C188" s="167" t="s">
        <v>76</v>
      </c>
      <c r="D188" s="127" t="s">
        <v>142</v>
      </c>
      <c r="E188" s="127" t="s">
        <v>146</v>
      </c>
      <c r="F188" s="127" t="s">
        <v>177</v>
      </c>
      <c r="G188" s="127" t="s">
        <v>246</v>
      </c>
      <c r="H188" s="127"/>
      <c r="I188" s="127" t="s">
        <v>148</v>
      </c>
    </row>
    <row r="189" spans="1:9" ht="7" customHeight="1" x14ac:dyDescent="0.2">
      <c r="A189" s="148"/>
      <c r="B189" s="148"/>
      <c r="C189" s="148"/>
      <c r="D189" s="148"/>
      <c r="E189" s="148"/>
      <c r="F189" s="148"/>
      <c r="G189" s="148"/>
      <c r="H189" s="148"/>
      <c r="I189" s="148"/>
    </row>
    <row r="190" spans="1:9" ht="21" customHeight="1" x14ac:dyDescent="0.2">
      <c r="A190" s="216" t="s">
        <v>284</v>
      </c>
      <c r="B190" s="216"/>
      <c r="C190" s="216"/>
      <c r="D190" s="216"/>
      <c r="E190" s="216"/>
      <c r="F190" s="216"/>
      <c r="G190" s="216"/>
      <c r="H190" s="216"/>
      <c r="I190" s="216"/>
    </row>
    <row r="191" spans="1:9" ht="17" customHeight="1" x14ac:dyDescent="0.2">
      <c r="A191" s="134">
        <v>45156</v>
      </c>
      <c r="B191" s="93">
        <f>B181+1</f>
        <v>120</v>
      </c>
      <c r="C191" s="93" t="s">
        <v>235</v>
      </c>
      <c r="D191" s="155" t="s">
        <v>176</v>
      </c>
      <c r="E191" s="93" t="s">
        <v>29</v>
      </c>
      <c r="F191" s="93" t="s">
        <v>128</v>
      </c>
      <c r="G191" s="93" t="s">
        <v>311</v>
      </c>
      <c r="H191" s="93"/>
      <c r="I191" s="93" t="s">
        <v>238</v>
      </c>
    </row>
    <row r="192" spans="1:9" ht="17" customHeight="1" x14ac:dyDescent="0.2">
      <c r="A192" s="134">
        <v>45156</v>
      </c>
      <c r="B192" s="93">
        <f>B191+1</f>
        <v>121</v>
      </c>
      <c r="C192" s="93" t="s">
        <v>237</v>
      </c>
      <c r="D192" s="155" t="s">
        <v>176</v>
      </c>
      <c r="E192" s="173" t="s">
        <v>143</v>
      </c>
      <c r="F192" s="174" t="s">
        <v>128</v>
      </c>
      <c r="G192" s="174" t="s">
        <v>188</v>
      </c>
      <c r="H192" s="174"/>
      <c r="I192" s="174" t="s">
        <v>183</v>
      </c>
    </row>
    <row r="193" spans="1:9" ht="17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 ht="17" customHeight="1" x14ac:dyDescent="0.2">
      <c r="A194" s="134">
        <v>45157</v>
      </c>
      <c r="B194" s="93">
        <f>B192+1</f>
        <v>122</v>
      </c>
      <c r="C194" s="93" t="s">
        <v>4</v>
      </c>
      <c r="D194" s="137" t="s">
        <v>239</v>
      </c>
      <c r="E194" s="93" t="s">
        <v>34</v>
      </c>
      <c r="F194" s="93" t="s">
        <v>128</v>
      </c>
      <c r="G194" s="93" t="s">
        <v>249</v>
      </c>
      <c r="H194" s="93"/>
      <c r="I194" s="93" t="s">
        <v>250</v>
      </c>
    </row>
    <row r="195" spans="1:9" ht="17" customHeight="1" x14ac:dyDescent="0.2">
      <c r="A195" s="134">
        <v>45157</v>
      </c>
      <c r="B195" s="93">
        <f>B194+1</f>
        <v>123</v>
      </c>
      <c r="C195" s="93" t="s">
        <v>5</v>
      </c>
      <c r="D195" s="137" t="s">
        <v>239</v>
      </c>
      <c r="E195" s="93" t="s">
        <v>35</v>
      </c>
      <c r="F195" s="93" t="s">
        <v>128</v>
      </c>
      <c r="G195" s="93" t="s">
        <v>240</v>
      </c>
      <c r="H195" s="93"/>
      <c r="I195" s="93" t="s">
        <v>241</v>
      </c>
    </row>
    <row r="196" spans="1:9" ht="17" customHeight="1" x14ac:dyDescent="0.2">
      <c r="A196" s="134">
        <v>45157</v>
      </c>
      <c r="B196" s="93">
        <f t="shared" ref="B196:B202" si="15">B195+1</f>
        <v>124</v>
      </c>
      <c r="C196" s="93" t="s">
        <v>6</v>
      </c>
      <c r="D196" s="137" t="s">
        <v>239</v>
      </c>
      <c r="E196" s="93" t="s">
        <v>34</v>
      </c>
      <c r="F196" s="93" t="s">
        <v>128</v>
      </c>
      <c r="G196" s="93" t="s">
        <v>250</v>
      </c>
      <c r="H196" s="93"/>
      <c r="I196" s="93" t="s">
        <v>265</v>
      </c>
    </row>
    <row r="197" spans="1:9" ht="17" customHeight="1" x14ac:dyDescent="0.2">
      <c r="A197" s="134">
        <v>45157</v>
      </c>
      <c r="B197" s="93">
        <f t="shared" si="15"/>
        <v>125</v>
      </c>
      <c r="C197" s="93" t="s">
        <v>70</v>
      </c>
      <c r="D197" s="137" t="s">
        <v>239</v>
      </c>
      <c r="E197" s="93" t="s">
        <v>252</v>
      </c>
      <c r="F197" s="93" t="s">
        <v>173</v>
      </c>
      <c r="G197" s="93" t="s">
        <v>254</v>
      </c>
      <c r="H197" s="93"/>
      <c r="I197" s="93" t="s">
        <v>264</v>
      </c>
    </row>
    <row r="198" spans="1:9" ht="17" customHeight="1" x14ac:dyDescent="0.2">
      <c r="A198" s="134">
        <v>45157</v>
      </c>
      <c r="B198" s="93">
        <f t="shared" si="15"/>
        <v>126</v>
      </c>
      <c r="C198" s="93" t="s">
        <v>121</v>
      </c>
      <c r="D198" s="137" t="s">
        <v>239</v>
      </c>
      <c r="E198" s="93" t="s">
        <v>137</v>
      </c>
      <c r="F198" s="93" t="s">
        <v>128</v>
      </c>
      <c r="G198" s="93" t="s">
        <v>242</v>
      </c>
      <c r="H198" s="93"/>
      <c r="I198" s="93" t="s">
        <v>243</v>
      </c>
    </row>
    <row r="199" spans="1:9" ht="17" customHeight="1" x14ac:dyDescent="0.2">
      <c r="A199" s="134">
        <v>45157</v>
      </c>
      <c r="B199" s="93">
        <f t="shared" si="15"/>
        <v>127</v>
      </c>
      <c r="C199" s="93" t="s">
        <v>79</v>
      </c>
      <c r="D199" s="137" t="s">
        <v>239</v>
      </c>
      <c r="E199" s="93" t="s">
        <v>35</v>
      </c>
      <c r="F199" s="93" t="s">
        <v>128</v>
      </c>
      <c r="G199" s="93" t="s">
        <v>240</v>
      </c>
      <c r="H199" s="93"/>
      <c r="I199" s="93" t="s">
        <v>244</v>
      </c>
    </row>
    <row r="200" spans="1:9" ht="17" customHeight="1" x14ac:dyDescent="0.2">
      <c r="A200" s="134">
        <v>45157</v>
      </c>
      <c r="B200" s="93">
        <f t="shared" si="15"/>
        <v>128</v>
      </c>
      <c r="C200" s="93" t="s">
        <v>122</v>
      </c>
      <c r="D200" s="137" t="s">
        <v>239</v>
      </c>
      <c r="E200" s="93" t="s">
        <v>137</v>
      </c>
      <c r="F200" s="93" t="s">
        <v>128</v>
      </c>
      <c r="G200" s="93" t="s">
        <v>248</v>
      </c>
      <c r="H200" s="93"/>
      <c r="I200" s="93" t="s">
        <v>243</v>
      </c>
    </row>
    <row r="201" spans="1:9" ht="17" customHeight="1" x14ac:dyDescent="0.2">
      <c r="A201" s="134">
        <v>45157</v>
      </c>
      <c r="B201" s="93">
        <f t="shared" si="15"/>
        <v>129</v>
      </c>
      <c r="C201" s="93" t="s">
        <v>123</v>
      </c>
      <c r="D201" s="137" t="s">
        <v>239</v>
      </c>
      <c r="E201" s="93" t="s">
        <v>34</v>
      </c>
      <c r="F201" s="93" t="s">
        <v>128</v>
      </c>
      <c r="G201" s="93" t="s">
        <v>249</v>
      </c>
      <c r="H201" s="93"/>
      <c r="I201" s="93" t="s">
        <v>265</v>
      </c>
    </row>
    <row r="202" spans="1:9" ht="17" customHeight="1" x14ac:dyDescent="0.2">
      <c r="A202" s="134">
        <v>45157</v>
      </c>
      <c r="B202" s="93">
        <f t="shared" si="15"/>
        <v>130</v>
      </c>
      <c r="C202" s="93" t="s">
        <v>124</v>
      </c>
      <c r="D202" s="137" t="s">
        <v>239</v>
      </c>
      <c r="E202" s="93" t="s">
        <v>35</v>
      </c>
      <c r="F202" s="93" t="s">
        <v>128</v>
      </c>
      <c r="G202" s="93" t="s">
        <v>241</v>
      </c>
      <c r="H202" s="93"/>
      <c r="I202" s="93" t="s">
        <v>244</v>
      </c>
    </row>
    <row r="203" spans="1:9" ht="17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4"/>
    </row>
    <row r="204" spans="1:9" ht="17" customHeight="1" x14ac:dyDescent="0.2">
      <c r="A204" s="134">
        <v>45157</v>
      </c>
      <c r="B204" s="93">
        <f>B202+1</f>
        <v>131</v>
      </c>
      <c r="C204" s="93" t="s">
        <v>55</v>
      </c>
      <c r="D204" s="155" t="s">
        <v>176</v>
      </c>
      <c r="E204" s="93" t="s">
        <v>146</v>
      </c>
      <c r="F204" s="93" t="s">
        <v>128</v>
      </c>
      <c r="G204" s="93" t="s">
        <v>207</v>
      </c>
      <c r="H204" s="93"/>
      <c r="I204" s="93" t="s">
        <v>247</v>
      </c>
    </row>
    <row r="205" spans="1:9" ht="17" customHeight="1" x14ac:dyDescent="0.2">
      <c r="A205" s="134">
        <v>45157</v>
      </c>
      <c r="B205" s="93">
        <f>B204+1</f>
        <v>132</v>
      </c>
      <c r="C205" s="93" t="s">
        <v>48</v>
      </c>
      <c r="D205" s="155" t="s">
        <v>176</v>
      </c>
      <c r="E205" s="93" t="s">
        <v>146</v>
      </c>
      <c r="F205" s="93" t="s">
        <v>128</v>
      </c>
      <c r="G205" s="93" t="s">
        <v>246</v>
      </c>
      <c r="H205" s="93"/>
      <c r="I205" s="93" t="s">
        <v>209</v>
      </c>
    </row>
    <row r="206" spans="1:9" ht="17" customHeight="1" x14ac:dyDescent="0.2">
      <c r="A206" s="134">
        <v>45157</v>
      </c>
      <c r="B206" s="93">
        <f t="shared" ref="B206:B209" si="16">B205+1</f>
        <v>133</v>
      </c>
      <c r="C206" s="93" t="s">
        <v>56</v>
      </c>
      <c r="D206" s="155" t="s">
        <v>176</v>
      </c>
      <c r="E206" s="93" t="s">
        <v>146</v>
      </c>
      <c r="F206" s="93" t="s">
        <v>128</v>
      </c>
      <c r="G206" s="93" t="s">
        <v>207</v>
      </c>
      <c r="H206" s="93"/>
      <c r="I206" s="93" t="s">
        <v>247</v>
      </c>
    </row>
    <row r="207" spans="1:9" ht="17" customHeight="1" x14ac:dyDescent="0.2">
      <c r="A207" s="134">
        <v>45157</v>
      </c>
      <c r="B207" s="93">
        <f t="shared" si="16"/>
        <v>134</v>
      </c>
      <c r="C207" s="93" t="s">
        <v>60</v>
      </c>
      <c r="D207" s="155" t="s">
        <v>176</v>
      </c>
      <c r="E207" s="93" t="s">
        <v>39</v>
      </c>
      <c r="F207" s="93" t="s">
        <v>128</v>
      </c>
      <c r="G207" s="93" t="s">
        <v>258</v>
      </c>
      <c r="H207" s="93"/>
      <c r="I207" s="93" t="s">
        <v>261</v>
      </c>
    </row>
    <row r="208" spans="1:9" ht="17" customHeight="1" x14ac:dyDescent="0.2">
      <c r="A208" s="134">
        <v>45157</v>
      </c>
      <c r="B208" s="93">
        <f t="shared" si="16"/>
        <v>135</v>
      </c>
      <c r="C208" s="93" t="s">
        <v>251</v>
      </c>
      <c r="D208" s="155" t="s">
        <v>176</v>
      </c>
      <c r="E208" s="93" t="s">
        <v>252</v>
      </c>
      <c r="F208" s="93" t="s">
        <v>173</v>
      </c>
      <c r="G208" s="128" t="s">
        <v>264</v>
      </c>
      <c r="H208" s="93"/>
      <c r="I208" s="93" t="s">
        <v>253</v>
      </c>
    </row>
    <row r="209" spans="1:9" ht="17" customHeight="1" x14ac:dyDescent="0.2">
      <c r="A209" s="134">
        <v>45157</v>
      </c>
      <c r="B209" s="93">
        <f t="shared" si="16"/>
        <v>136</v>
      </c>
      <c r="C209" s="93" t="s">
        <v>255</v>
      </c>
      <c r="D209" s="155" t="s">
        <v>176</v>
      </c>
      <c r="E209" s="93" t="s">
        <v>39</v>
      </c>
      <c r="F209" s="93" t="s">
        <v>128</v>
      </c>
      <c r="G209" s="93" t="s">
        <v>259</v>
      </c>
      <c r="H209" s="93"/>
      <c r="I209" s="93" t="s">
        <v>261</v>
      </c>
    </row>
    <row r="210" spans="1:9" ht="17" customHeight="1" x14ac:dyDescent="0.2">
      <c r="A210" s="148"/>
      <c r="B210" s="148"/>
      <c r="C210" s="148"/>
      <c r="D210" s="148"/>
      <c r="E210" s="148"/>
      <c r="F210" s="148"/>
      <c r="G210" s="148"/>
      <c r="H210" s="148"/>
      <c r="I210" s="148"/>
    </row>
    <row r="211" spans="1:9" ht="26" customHeight="1" x14ac:dyDescent="0.2">
      <c r="A211" s="216" t="s">
        <v>285</v>
      </c>
      <c r="B211" s="216"/>
      <c r="C211" s="216"/>
      <c r="D211" s="216"/>
      <c r="E211" s="216"/>
      <c r="F211" s="216"/>
      <c r="G211" s="216"/>
      <c r="H211" s="216"/>
      <c r="I211" s="216"/>
    </row>
    <row r="212" spans="1:9" ht="17" customHeight="1" x14ac:dyDescent="0.2">
      <c r="A212" s="134">
        <v>45163</v>
      </c>
      <c r="B212" s="93">
        <f>B209+1</f>
        <v>137</v>
      </c>
      <c r="C212" s="93" t="s">
        <v>235</v>
      </c>
      <c r="D212" s="155" t="s">
        <v>176</v>
      </c>
      <c r="E212" s="93" t="s">
        <v>29</v>
      </c>
      <c r="F212" s="93" t="s">
        <v>128</v>
      </c>
      <c r="G212" s="93" t="s">
        <v>238</v>
      </c>
      <c r="H212" s="93"/>
      <c r="I212" s="93" t="s">
        <v>311</v>
      </c>
    </row>
    <row r="213" spans="1:9" ht="17" customHeight="1" x14ac:dyDescent="0.2">
      <c r="A213" s="134">
        <v>45163</v>
      </c>
      <c r="B213" s="93">
        <f>B212+1</f>
        <v>138</v>
      </c>
      <c r="C213" s="93" t="s">
        <v>237</v>
      </c>
      <c r="D213" s="155" t="s">
        <v>176</v>
      </c>
      <c r="E213" s="93" t="s">
        <v>143</v>
      </c>
      <c r="F213" s="93" t="s">
        <v>128</v>
      </c>
      <c r="G213" s="93" t="s">
        <v>188</v>
      </c>
      <c r="H213" s="93"/>
      <c r="I213" s="93" t="s">
        <v>183</v>
      </c>
    </row>
    <row r="214" spans="1:9" ht="17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4"/>
    </row>
    <row r="215" spans="1:9" ht="17" customHeight="1" x14ac:dyDescent="0.2">
      <c r="A215" s="134">
        <v>45164</v>
      </c>
      <c r="B215" s="93">
        <f>B213+1</f>
        <v>139</v>
      </c>
      <c r="C215" s="93" t="s">
        <v>4</v>
      </c>
      <c r="D215" s="137" t="s">
        <v>239</v>
      </c>
      <c r="E215" s="93" t="s">
        <v>146</v>
      </c>
      <c r="F215" s="93" t="s">
        <v>128</v>
      </c>
      <c r="G215" s="93" t="s">
        <v>246</v>
      </c>
      <c r="H215" s="93"/>
      <c r="I215" s="93" t="s">
        <v>207</v>
      </c>
    </row>
    <row r="216" spans="1:9" ht="17" customHeight="1" x14ac:dyDescent="0.2">
      <c r="A216" s="134">
        <v>45164</v>
      </c>
      <c r="B216" s="93">
        <f>B215+1</f>
        <v>140</v>
      </c>
      <c r="C216" s="93" t="s">
        <v>5</v>
      </c>
      <c r="D216" s="137" t="s">
        <v>239</v>
      </c>
      <c r="E216" s="93" t="s">
        <v>151</v>
      </c>
      <c r="F216" s="93" t="s">
        <v>128</v>
      </c>
      <c r="G216" s="93" t="s">
        <v>225</v>
      </c>
      <c r="H216" s="93"/>
      <c r="I216" s="93" t="s">
        <v>223</v>
      </c>
    </row>
    <row r="217" spans="1:9" ht="17" customHeight="1" x14ac:dyDescent="0.2">
      <c r="A217" s="134">
        <v>45164</v>
      </c>
      <c r="B217" s="93">
        <f t="shared" ref="B217:B222" si="17">B216+1</f>
        <v>141</v>
      </c>
      <c r="C217" s="93" t="s">
        <v>6</v>
      </c>
      <c r="D217" s="137" t="s">
        <v>239</v>
      </c>
      <c r="E217" s="93" t="s">
        <v>29</v>
      </c>
      <c r="F217" s="93" t="s">
        <v>128</v>
      </c>
      <c r="G217" s="93" t="s">
        <v>236</v>
      </c>
      <c r="H217" s="93"/>
      <c r="I217" s="93" t="s">
        <v>238</v>
      </c>
    </row>
    <row r="218" spans="1:9" ht="17" customHeight="1" x14ac:dyDescent="0.2">
      <c r="A218" s="134">
        <v>45164</v>
      </c>
      <c r="B218" s="93">
        <f t="shared" si="17"/>
        <v>142</v>
      </c>
      <c r="C218" s="93" t="s">
        <v>70</v>
      </c>
      <c r="D218" s="137" t="s">
        <v>239</v>
      </c>
      <c r="E218" s="93" t="s">
        <v>127</v>
      </c>
      <c r="F218" s="93" t="s">
        <v>128</v>
      </c>
      <c r="G218" s="93" t="s">
        <v>186</v>
      </c>
      <c r="H218" s="93"/>
      <c r="I218" s="93" t="s">
        <v>178</v>
      </c>
    </row>
    <row r="219" spans="1:9" ht="17" customHeight="1" x14ac:dyDescent="0.2">
      <c r="A219" s="134">
        <v>45164</v>
      </c>
      <c r="B219" s="93">
        <f t="shared" si="17"/>
        <v>143</v>
      </c>
      <c r="C219" s="93" t="s">
        <v>121</v>
      </c>
      <c r="D219" s="157" t="s">
        <v>239</v>
      </c>
      <c r="E219" s="93" t="s">
        <v>35</v>
      </c>
      <c r="F219" s="93" t="s">
        <v>128</v>
      </c>
      <c r="G219" s="93" t="s">
        <v>241</v>
      </c>
      <c r="H219" s="93"/>
      <c r="I219" s="93" t="s">
        <v>245</v>
      </c>
    </row>
    <row r="220" spans="1:9" ht="17" customHeight="1" x14ac:dyDescent="0.2">
      <c r="A220" s="134">
        <v>45164</v>
      </c>
      <c r="B220" s="93">
        <f t="shared" si="17"/>
        <v>144</v>
      </c>
      <c r="C220" s="93" t="s">
        <v>79</v>
      </c>
      <c r="D220" s="137" t="s">
        <v>239</v>
      </c>
      <c r="E220" s="93" t="s">
        <v>146</v>
      </c>
      <c r="F220" s="93" t="s">
        <v>128</v>
      </c>
      <c r="G220" s="93" t="s">
        <v>207</v>
      </c>
      <c r="H220" s="93"/>
      <c r="I220" s="93" t="s">
        <v>246</v>
      </c>
    </row>
    <row r="221" spans="1:9" ht="17" customHeight="1" x14ac:dyDescent="0.2">
      <c r="A221" s="134">
        <v>45164</v>
      </c>
      <c r="B221" s="93">
        <f t="shared" si="17"/>
        <v>145</v>
      </c>
      <c r="C221" s="93" t="s">
        <v>122</v>
      </c>
      <c r="D221" s="137" t="s">
        <v>239</v>
      </c>
      <c r="E221" s="93" t="s">
        <v>39</v>
      </c>
      <c r="F221" s="93" t="s">
        <v>128</v>
      </c>
      <c r="G221" s="93" t="s">
        <v>258</v>
      </c>
      <c r="H221" s="93"/>
      <c r="I221" s="93" t="s">
        <v>259</v>
      </c>
    </row>
    <row r="222" spans="1:9" ht="17" customHeight="1" x14ac:dyDescent="0.2">
      <c r="A222" s="134">
        <v>45164</v>
      </c>
      <c r="B222" s="93">
        <f t="shared" si="17"/>
        <v>146</v>
      </c>
      <c r="C222" s="93" t="s">
        <v>123</v>
      </c>
      <c r="D222" s="137" t="s">
        <v>239</v>
      </c>
      <c r="E222" s="93" t="s">
        <v>29</v>
      </c>
      <c r="F222" s="93" t="s">
        <v>128</v>
      </c>
      <c r="G222" s="93" t="s">
        <v>311</v>
      </c>
      <c r="H222" s="93"/>
      <c r="I222" s="93" t="s">
        <v>236</v>
      </c>
    </row>
    <row r="223" spans="1:9" ht="17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</row>
    <row r="224" spans="1:9" ht="17" customHeight="1" x14ac:dyDescent="0.2">
      <c r="A224" s="134">
        <v>45164</v>
      </c>
      <c r="B224" s="93">
        <f>B222+1</f>
        <v>147</v>
      </c>
      <c r="C224" s="93" t="s">
        <v>55</v>
      </c>
      <c r="D224" s="155" t="s">
        <v>176</v>
      </c>
      <c r="E224" s="93" t="s">
        <v>35</v>
      </c>
      <c r="F224" s="93" t="s">
        <v>128</v>
      </c>
      <c r="G224" s="93" t="s">
        <v>245</v>
      </c>
      <c r="H224" s="93"/>
      <c r="I224" s="93" t="s">
        <v>241</v>
      </c>
    </row>
    <row r="225" spans="1:9" ht="17" customHeight="1" x14ac:dyDescent="0.2">
      <c r="A225" s="134">
        <v>45164</v>
      </c>
      <c r="B225" s="93">
        <f>B224+1</f>
        <v>148</v>
      </c>
      <c r="C225" s="93" t="s">
        <v>48</v>
      </c>
      <c r="D225" s="155" t="s">
        <v>176</v>
      </c>
      <c r="E225" s="93" t="s">
        <v>34</v>
      </c>
      <c r="F225" s="93" t="s">
        <v>128</v>
      </c>
      <c r="G225" s="93" t="s">
        <v>250</v>
      </c>
      <c r="H225" s="93"/>
      <c r="I225" s="93" t="s">
        <v>249</v>
      </c>
    </row>
    <row r="226" spans="1:9" ht="17" customHeight="1" x14ac:dyDescent="0.2">
      <c r="A226" s="134">
        <v>45164</v>
      </c>
      <c r="B226" s="93">
        <f t="shared" ref="B226:B228" si="18">B225+1</f>
        <v>149</v>
      </c>
      <c r="C226" s="93" t="s">
        <v>60</v>
      </c>
      <c r="D226" s="155" t="s">
        <v>176</v>
      </c>
      <c r="E226" s="93" t="s">
        <v>127</v>
      </c>
      <c r="F226" s="93" t="s">
        <v>128</v>
      </c>
      <c r="G226" s="93" t="s">
        <v>178</v>
      </c>
      <c r="H226" s="93"/>
      <c r="I226" s="93" t="s">
        <v>181</v>
      </c>
    </row>
    <row r="227" spans="1:9" ht="17" customHeight="1" x14ac:dyDescent="0.2">
      <c r="A227" s="134">
        <v>45164</v>
      </c>
      <c r="B227" s="93">
        <f t="shared" si="18"/>
        <v>150</v>
      </c>
      <c r="C227" s="93" t="s">
        <v>251</v>
      </c>
      <c r="D227" s="155" t="s">
        <v>176</v>
      </c>
      <c r="E227" s="93" t="s">
        <v>34</v>
      </c>
      <c r="F227" s="93" t="s">
        <v>128</v>
      </c>
      <c r="G227" s="93" t="s">
        <v>250</v>
      </c>
      <c r="H227" s="93"/>
      <c r="I227" s="93" t="s">
        <v>249</v>
      </c>
    </row>
    <row r="228" spans="1:9" ht="17" customHeight="1" x14ac:dyDescent="0.2">
      <c r="A228" s="134">
        <v>45164</v>
      </c>
      <c r="B228" s="93">
        <f t="shared" si="18"/>
        <v>151</v>
      </c>
      <c r="C228" s="93" t="s">
        <v>255</v>
      </c>
      <c r="D228" s="155" t="s">
        <v>176</v>
      </c>
      <c r="E228" s="93" t="s">
        <v>127</v>
      </c>
      <c r="F228" s="93" t="s">
        <v>128</v>
      </c>
      <c r="G228" s="93" t="s">
        <v>181</v>
      </c>
      <c r="H228" s="93"/>
      <c r="I228" s="93" t="s">
        <v>186</v>
      </c>
    </row>
    <row r="229" spans="1:9" ht="17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</row>
    <row r="230" spans="1:9" ht="17" customHeight="1" x14ac:dyDescent="0.2">
      <c r="A230" s="134">
        <v>45164</v>
      </c>
      <c r="B230" s="93">
        <f>B228+1</f>
        <v>152</v>
      </c>
      <c r="C230" s="93" t="s">
        <v>46</v>
      </c>
      <c r="D230" s="156" t="s">
        <v>263</v>
      </c>
      <c r="E230" s="93" t="s">
        <v>34</v>
      </c>
      <c r="F230" s="93" t="s">
        <v>128</v>
      </c>
      <c r="G230" s="93" t="s">
        <v>265</v>
      </c>
      <c r="H230" s="93"/>
      <c r="I230" s="93" t="s">
        <v>257</v>
      </c>
    </row>
    <row r="231" spans="1:9" ht="17" customHeight="1" x14ac:dyDescent="0.2">
      <c r="A231" s="134">
        <v>45164</v>
      </c>
      <c r="B231" s="93">
        <f>B230+1</f>
        <v>153</v>
      </c>
      <c r="C231" s="93" t="s">
        <v>64</v>
      </c>
      <c r="D231" s="156" t="s">
        <v>263</v>
      </c>
      <c r="E231" s="93" t="s">
        <v>35</v>
      </c>
      <c r="F231" s="93" t="s">
        <v>128</v>
      </c>
      <c r="G231" s="93" t="s">
        <v>244</v>
      </c>
      <c r="H231" s="93"/>
      <c r="I231" s="93" t="s">
        <v>240</v>
      </c>
    </row>
    <row r="232" spans="1:9" ht="17" customHeight="1" x14ac:dyDescent="0.2">
      <c r="A232" s="134">
        <v>45164</v>
      </c>
      <c r="B232" s="93">
        <f t="shared" ref="B232:B236" si="19">B231+1</f>
        <v>154</v>
      </c>
      <c r="C232" s="93" t="s">
        <v>65</v>
      </c>
      <c r="D232" s="156" t="s">
        <v>263</v>
      </c>
      <c r="E232" s="93" t="s">
        <v>146</v>
      </c>
      <c r="F232" s="93" t="s">
        <v>128</v>
      </c>
      <c r="G232" s="93" t="s">
        <v>247</v>
      </c>
      <c r="H232" s="93"/>
      <c r="I232" s="93" t="s">
        <v>209</v>
      </c>
    </row>
    <row r="233" spans="1:9" ht="17" customHeight="1" x14ac:dyDescent="0.2">
      <c r="A233" s="134">
        <v>45164</v>
      </c>
      <c r="B233" s="93">
        <f t="shared" si="19"/>
        <v>155</v>
      </c>
      <c r="C233" s="93" t="s">
        <v>66</v>
      </c>
      <c r="D233" s="156" t="s">
        <v>263</v>
      </c>
      <c r="E233" s="93" t="s">
        <v>34</v>
      </c>
      <c r="F233" s="93" t="s">
        <v>128</v>
      </c>
      <c r="G233" s="93" t="s">
        <v>265</v>
      </c>
      <c r="H233" s="93"/>
      <c r="I233" s="93" t="s">
        <v>257</v>
      </c>
    </row>
    <row r="234" spans="1:9" ht="17" customHeight="1" x14ac:dyDescent="0.2">
      <c r="A234" s="134">
        <v>45164</v>
      </c>
      <c r="B234" s="93">
        <f t="shared" si="19"/>
        <v>156</v>
      </c>
      <c r="C234" s="93" t="s">
        <v>67</v>
      </c>
      <c r="D234" s="156" t="s">
        <v>263</v>
      </c>
      <c r="E234" s="93" t="s">
        <v>252</v>
      </c>
      <c r="F234" s="93" t="s">
        <v>173</v>
      </c>
      <c r="G234" s="93" t="s">
        <v>264</v>
      </c>
      <c r="H234" s="93"/>
      <c r="I234" s="93" t="s">
        <v>254</v>
      </c>
    </row>
    <row r="235" spans="1:9" ht="17" customHeight="1" x14ac:dyDescent="0.2">
      <c r="A235" s="134">
        <v>45164</v>
      </c>
      <c r="B235" s="93">
        <f t="shared" si="19"/>
        <v>157</v>
      </c>
      <c r="C235" s="93" t="s">
        <v>68</v>
      </c>
      <c r="D235" s="156" t="s">
        <v>263</v>
      </c>
      <c r="E235" s="93" t="s">
        <v>35</v>
      </c>
      <c r="F235" s="93" t="s">
        <v>128</v>
      </c>
      <c r="G235" s="93" t="s">
        <v>244</v>
      </c>
      <c r="H235" s="93"/>
      <c r="I235" s="93" t="s">
        <v>240</v>
      </c>
    </row>
    <row r="236" spans="1:9" ht="17" customHeight="1" x14ac:dyDescent="0.2">
      <c r="A236" s="134">
        <v>45164</v>
      </c>
      <c r="B236" s="93">
        <f t="shared" si="19"/>
        <v>158</v>
      </c>
      <c r="C236" s="93" t="s">
        <v>69</v>
      </c>
      <c r="D236" s="156" t="s">
        <v>263</v>
      </c>
      <c r="E236" s="93" t="s">
        <v>146</v>
      </c>
      <c r="F236" s="93" t="s">
        <v>128</v>
      </c>
      <c r="G236" s="93" t="s">
        <v>247</v>
      </c>
      <c r="H236" s="93"/>
      <c r="I236" s="93" t="s">
        <v>209</v>
      </c>
    </row>
    <row r="237" spans="1:9" ht="9" customHeight="1" x14ac:dyDescent="0.2">
      <c r="A237" s="148"/>
      <c r="B237" s="148"/>
      <c r="C237" s="148"/>
      <c r="D237" s="148"/>
      <c r="E237" s="148"/>
      <c r="F237" s="148"/>
      <c r="G237" s="148"/>
      <c r="H237" s="148"/>
      <c r="I237" s="148"/>
    </row>
    <row r="238" spans="1:9" ht="27" customHeight="1" x14ac:dyDescent="0.2">
      <c r="A238" s="216" t="s">
        <v>286</v>
      </c>
      <c r="B238" s="216"/>
      <c r="C238" s="216"/>
      <c r="D238" s="216"/>
      <c r="E238" s="216"/>
      <c r="F238" s="216"/>
      <c r="G238" s="216"/>
      <c r="H238" s="216"/>
      <c r="I238" s="216"/>
    </row>
    <row r="239" spans="1:9" ht="17" customHeight="1" x14ac:dyDescent="0.2">
      <c r="A239" s="134">
        <v>45170</v>
      </c>
      <c r="B239" s="93">
        <f>B236+1</f>
        <v>159</v>
      </c>
      <c r="C239" s="93" t="s">
        <v>235</v>
      </c>
      <c r="D239" s="155" t="s">
        <v>176</v>
      </c>
      <c r="E239" s="93" t="s">
        <v>29</v>
      </c>
      <c r="F239" s="93" t="s">
        <v>128</v>
      </c>
      <c r="G239" s="93" t="s">
        <v>311</v>
      </c>
      <c r="H239" s="93"/>
      <c r="I239" s="93" t="s">
        <v>236</v>
      </c>
    </row>
    <row r="240" spans="1:9" ht="17" customHeight="1" x14ac:dyDescent="0.2">
      <c r="A240" s="134">
        <v>45170</v>
      </c>
      <c r="B240" s="93">
        <f>B239+1</f>
        <v>160</v>
      </c>
      <c r="C240" s="93" t="s">
        <v>237</v>
      </c>
      <c r="D240" s="155" t="s">
        <v>176</v>
      </c>
      <c r="E240" s="93" t="s">
        <v>39</v>
      </c>
      <c r="F240" s="93" t="s">
        <v>128</v>
      </c>
      <c r="G240" s="93" t="s">
        <v>259</v>
      </c>
      <c r="H240" s="93"/>
      <c r="I240" s="93" t="s">
        <v>258</v>
      </c>
    </row>
    <row r="241" spans="1:9" ht="17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4"/>
    </row>
    <row r="242" spans="1:9" ht="17" customHeight="1" x14ac:dyDescent="0.2">
      <c r="A242" s="133">
        <v>45171</v>
      </c>
      <c r="B242" s="93">
        <f>B240+1</f>
        <v>161</v>
      </c>
      <c r="C242" s="93" t="s">
        <v>55</v>
      </c>
      <c r="D242" s="155" t="s">
        <v>176</v>
      </c>
      <c r="E242" s="93" t="s">
        <v>137</v>
      </c>
      <c r="F242" s="93" t="s">
        <v>128</v>
      </c>
      <c r="G242" s="93" t="s">
        <v>242</v>
      </c>
      <c r="H242" s="93"/>
      <c r="I242" s="93" t="s">
        <v>248</v>
      </c>
    </row>
    <row r="243" spans="1:9" ht="17" customHeight="1" x14ac:dyDescent="0.2">
      <c r="A243" s="133">
        <v>45171</v>
      </c>
      <c r="B243" s="93">
        <f>B242+1</f>
        <v>162</v>
      </c>
      <c r="C243" s="93" t="s">
        <v>48</v>
      </c>
      <c r="D243" s="155" t="s">
        <v>176</v>
      </c>
      <c r="E243" s="93" t="s">
        <v>127</v>
      </c>
      <c r="F243" s="93" t="s">
        <v>128</v>
      </c>
      <c r="G243" s="93" t="s">
        <v>181</v>
      </c>
      <c r="H243" s="93"/>
      <c r="I243" s="93" t="s">
        <v>178</v>
      </c>
    </row>
    <row r="244" spans="1:9" ht="17" customHeight="1" x14ac:dyDescent="0.2">
      <c r="A244" s="134">
        <v>45171</v>
      </c>
      <c r="B244" s="93">
        <f>B243+1</f>
        <v>163</v>
      </c>
      <c r="C244" s="93" t="s">
        <v>56</v>
      </c>
      <c r="D244" s="155" t="s">
        <v>176</v>
      </c>
      <c r="E244" s="93" t="s">
        <v>146</v>
      </c>
      <c r="F244" s="93" t="s">
        <v>128</v>
      </c>
      <c r="G244" s="93" t="s">
        <v>209</v>
      </c>
      <c r="H244" s="93"/>
      <c r="I244" s="93" t="s">
        <v>246</v>
      </c>
    </row>
    <row r="245" spans="1:9" ht="17" customHeight="1" x14ac:dyDescent="0.2">
      <c r="A245" s="133">
        <v>45171</v>
      </c>
      <c r="B245" s="93">
        <f t="shared" ref="B245:B247" si="20">B244+1</f>
        <v>164</v>
      </c>
      <c r="C245" s="93" t="s">
        <v>60</v>
      </c>
      <c r="D245" s="155" t="s">
        <v>176</v>
      </c>
      <c r="E245" s="93" t="s">
        <v>137</v>
      </c>
      <c r="F245" s="93" t="s">
        <v>128</v>
      </c>
      <c r="G245" s="93" t="s">
        <v>242</v>
      </c>
      <c r="H245" s="93"/>
      <c r="I245" s="93" t="s">
        <v>248</v>
      </c>
    </row>
    <row r="246" spans="1:9" ht="17" customHeight="1" x14ac:dyDescent="0.2">
      <c r="A246" s="133">
        <v>45171</v>
      </c>
      <c r="B246" s="93">
        <f t="shared" si="20"/>
        <v>165</v>
      </c>
      <c r="C246" s="93" t="s">
        <v>251</v>
      </c>
      <c r="D246" s="155" t="s">
        <v>176</v>
      </c>
      <c r="E246" s="93" t="s">
        <v>127</v>
      </c>
      <c r="F246" s="93" t="s">
        <v>128</v>
      </c>
      <c r="G246" s="93" t="s">
        <v>186</v>
      </c>
      <c r="H246" s="93"/>
      <c r="I246" s="93" t="s">
        <v>178</v>
      </c>
    </row>
    <row r="247" spans="1:9" ht="17" customHeight="1" x14ac:dyDescent="0.2">
      <c r="A247" s="134">
        <v>45171</v>
      </c>
      <c r="B247" s="93">
        <f t="shared" si="20"/>
        <v>166</v>
      </c>
      <c r="C247" s="93" t="s">
        <v>255</v>
      </c>
      <c r="D247" s="155" t="s">
        <v>176</v>
      </c>
      <c r="E247" s="93" t="s">
        <v>146</v>
      </c>
      <c r="F247" s="93" t="s">
        <v>128</v>
      </c>
      <c r="G247" s="93" t="s">
        <v>207</v>
      </c>
      <c r="H247" s="93"/>
      <c r="I247" s="93" t="s">
        <v>209</v>
      </c>
    </row>
    <row r="248" spans="1:9" ht="11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4"/>
    </row>
    <row r="249" spans="1:9" ht="17" customHeight="1" x14ac:dyDescent="0.2">
      <c r="A249" s="133">
        <v>45172</v>
      </c>
      <c r="B249" s="153" t="s">
        <v>216</v>
      </c>
      <c r="C249" s="127" t="s">
        <v>106</v>
      </c>
      <c r="D249" s="127" t="s">
        <v>142</v>
      </c>
      <c r="E249" s="127" t="s">
        <v>268</v>
      </c>
      <c r="F249" s="127" t="s">
        <v>177</v>
      </c>
      <c r="G249" s="127" t="s">
        <v>219</v>
      </c>
      <c r="H249" s="154"/>
      <c r="I249" s="127" t="s">
        <v>203</v>
      </c>
    </row>
    <row r="250" spans="1:9" ht="17" customHeight="1" x14ac:dyDescent="0.2">
      <c r="A250" s="133">
        <v>45172</v>
      </c>
      <c r="B250" s="153" t="s">
        <v>218</v>
      </c>
      <c r="C250" s="127" t="s">
        <v>131</v>
      </c>
      <c r="D250" s="127" t="s">
        <v>142</v>
      </c>
      <c r="E250" s="127" t="s">
        <v>268</v>
      </c>
      <c r="F250" s="127" t="s">
        <v>177</v>
      </c>
      <c r="G250" s="127" t="s">
        <v>221</v>
      </c>
      <c r="H250" s="154"/>
      <c r="I250" s="127" t="s">
        <v>201</v>
      </c>
    </row>
    <row r="251" spans="1:9" ht="17" customHeight="1" x14ac:dyDescent="0.2">
      <c r="A251" s="133">
        <v>45172</v>
      </c>
      <c r="B251" s="153" t="s">
        <v>220</v>
      </c>
      <c r="C251" s="127" t="s">
        <v>133</v>
      </c>
      <c r="D251" s="127" t="s">
        <v>142</v>
      </c>
      <c r="E251" s="127" t="s">
        <v>151</v>
      </c>
      <c r="F251" s="127" t="s">
        <v>177</v>
      </c>
      <c r="G251" s="127" t="s">
        <v>152</v>
      </c>
      <c r="H251" s="127"/>
      <c r="I251" s="127" t="s">
        <v>223</v>
      </c>
    </row>
    <row r="252" spans="1:9" ht="17" customHeight="1" x14ac:dyDescent="0.2">
      <c r="A252" s="133">
        <v>45172</v>
      </c>
      <c r="B252" s="153" t="s">
        <v>222</v>
      </c>
      <c r="C252" s="127" t="s">
        <v>136</v>
      </c>
      <c r="D252" s="127" t="s">
        <v>142</v>
      </c>
      <c r="E252" s="127" t="s">
        <v>151</v>
      </c>
      <c r="F252" s="127" t="s">
        <v>177</v>
      </c>
      <c r="G252" s="127" t="s">
        <v>153</v>
      </c>
      <c r="H252" s="127"/>
      <c r="I252" s="127" t="s">
        <v>225</v>
      </c>
    </row>
    <row r="253" spans="1:9" ht="17" customHeight="1" x14ac:dyDescent="0.2">
      <c r="A253" s="133">
        <v>45172</v>
      </c>
      <c r="B253" s="153" t="s">
        <v>224</v>
      </c>
      <c r="C253" s="127" t="s">
        <v>75</v>
      </c>
      <c r="D253" s="127" t="s">
        <v>142</v>
      </c>
      <c r="E253" s="127" t="s">
        <v>268</v>
      </c>
      <c r="F253" s="127" t="s">
        <v>177</v>
      </c>
      <c r="G253" s="127" t="s">
        <v>200</v>
      </c>
      <c r="H253" s="154"/>
      <c r="I253" s="127" t="s">
        <v>221</v>
      </c>
    </row>
    <row r="254" spans="1:9" ht="17" customHeight="1" x14ac:dyDescent="0.2">
      <c r="A254" s="133">
        <v>45172</v>
      </c>
      <c r="B254" s="153" t="s">
        <v>226</v>
      </c>
      <c r="C254" s="127" t="s">
        <v>140</v>
      </c>
      <c r="D254" s="127" t="s">
        <v>142</v>
      </c>
      <c r="E254" s="127" t="s">
        <v>268</v>
      </c>
      <c r="F254" s="127" t="s">
        <v>177</v>
      </c>
      <c r="G254" s="127" t="s">
        <v>201</v>
      </c>
      <c r="H254" s="154"/>
      <c r="I254" s="127" t="s">
        <v>219</v>
      </c>
    </row>
    <row r="255" spans="1:9" ht="17" customHeight="1" x14ac:dyDescent="0.2">
      <c r="A255" s="133">
        <v>45172</v>
      </c>
      <c r="B255" s="153" t="s">
        <v>227</v>
      </c>
      <c r="C255" s="127" t="s">
        <v>51</v>
      </c>
      <c r="D255" s="127" t="s">
        <v>142</v>
      </c>
      <c r="E255" s="127" t="s">
        <v>151</v>
      </c>
      <c r="F255" s="127" t="s">
        <v>177</v>
      </c>
      <c r="G255" s="127" t="s">
        <v>223</v>
      </c>
      <c r="H255" s="127"/>
      <c r="I255" s="127" t="s">
        <v>153</v>
      </c>
    </row>
    <row r="256" spans="1:9" ht="17" customHeight="1" x14ac:dyDescent="0.2">
      <c r="A256" s="134">
        <v>45172</v>
      </c>
      <c r="B256" s="153" t="s">
        <v>228</v>
      </c>
      <c r="C256" s="127" t="s">
        <v>76</v>
      </c>
      <c r="D256" s="127" t="s">
        <v>142</v>
      </c>
      <c r="E256" s="127" t="s">
        <v>151</v>
      </c>
      <c r="F256" s="127" t="s">
        <v>177</v>
      </c>
      <c r="G256" s="127" t="s">
        <v>152</v>
      </c>
      <c r="H256" s="154"/>
      <c r="I256" s="127" t="s">
        <v>225</v>
      </c>
    </row>
  </sheetData>
  <sheetProtection algorithmName="SHA-512" hashValue="olgJEPMvviE60uHaOCxG5Nw8dDXEj00y+ElgB2FAvBuw7gim5DDVXXxniqO+F+0KKBebZhUFuXHSArPdmywKKw==" saltValue="h9B/kiZqgQXI/pvkQ6HCoA==" spinCount="100000" sheet="1" objects="1" scenarios="1"/>
  <mergeCells count="28">
    <mergeCell ref="A25:I25"/>
    <mergeCell ref="E54:I54"/>
    <mergeCell ref="E37:I37"/>
    <mergeCell ref="G38:I38"/>
    <mergeCell ref="A1:I1"/>
    <mergeCell ref="A5:I5"/>
    <mergeCell ref="E32:I32"/>
    <mergeCell ref="E33:I33"/>
    <mergeCell ref="E36:I36"/>
    <mergeCell ref="B76:I76"/>
    <mergeCell ref="B78:I78"/>
    <mergeCell ref="A59:I59"/>
    <mergeCell ref="A43:I43"/>
    <mergeCell ref="E49:I49"/>
    <mergeCell ref="E50:I50"/>
    <mergeCell ref="E47:I47"/>
    <mergeCell ref="E48:I48"/>
    <mergeCell ref="E53:I53"/>
    <mergeCell ref="E63:I63"/>
    <mergeCell ref="E73:I73"/>
    <mergeCell ref="E74:I74"/>
    <mergeCell ref="A80:I80"/>
    <mergeCell ref="A238:I238"/>
    <mergeCell ref="A211:I211"/>
    <mergeCell ref="A190:I190"/>
    <mergeCell ref="A159:I159"/>
    <mergeCell ref="A130:I130"/>
    <mergeCell ref="A106:I106"/>
  </mergeCells>
  <phoneticPr fontId="30" type="noConversion"/>
  <conditionalFormatting sqref="A1 A2:I2">
    <cfRule type="cellIs" dxfId="114" priority="584" operator="equal">
      <formula>#REF!</formula>
    </cfRule>
  </conditionalFormatting>
  <conditionalFormatting sqref="A5 C10:I11 A10:B15 C12:D12 C13:I13 C14:D14 A16:D16 A111:D111 A160:I160 A161:D161 E161:I164 A163:D164 A173:D174 A183:B188 D183:I188">
    <cfRule type="cellIs" dxfId="113" priority="355" operator="equal">
      <formula>#REF!</formula>
    </cfRule>
  </conditionalFormatting>
  <conditionalFormatting sqref="A8:A15 C8:C15 A44:A45 A49 C50:C51 A51 A53:A57 C53:C57 C65:C70 A65:A71 G68:G70 A76:B76 A78:B78 A84:A92 C85:C92 C101:C104 C117:C121 A123:A128 C123:C128 A134:A142 C135:C142 G137:G138 I138 A144:A149 C144:C149 I147:I148 C162:C170 A176 C176:C181 A191:A192 A194:A202 A204:A209 C204:C209 C230:C236 A252 C252:I252">
    <cfRule type="cellIs" dxfId="112" priority="308" operator="equal">
      <formula>#REF!</formula>
    </cfRule>
  </conditionalFormatting>
  <conditionalFormatting sqref="A25:A26 A107:I110 A112:I128">
    <cfRule type="cellIs" dxfId="111" priority="111" operator="equal">
      <formula>#REF!</formula>
    </cfRule>
  </conditionalFormatting>
  <conditionalFormatting sqref="A47 C48">
    <cfRule type="cellIs" dxfId="110" priority="49" operator="equal">
      <formula>#REF!</formula>
    </cfRule>
  </conditionalFormatting>
  <conditionalFormatting sqref="A63">
    <cfRule type="cellIs" dxfId="109" priority="42" operator="equal">
      <formula>#REF!</formula>
    </cfRule>
  </conditionalFormatting>
  <conditionalFormatting sqref="A73:A74 C74">
    <cfRule type="cellIs" dxfId="108" priority="37" operator="equal">
      <formula>#REF!</formula>
    </cfRule>
  </conditionalFormatting>
  <conditionalFormatting sqref="A96">
    <cfRule type="cellIs" dxfId="107" priority="33" operator="equal">
      <formula>#REF!</formula>
    </cfRule>
  </conditionalFormatting>
  <conditionalFormatting sqref="A101:A104">
    <cfRule type="cellIs" dxfId="106" priority="70" operator="equal">
      <formula>#REF!</formula>
    </cfRule>
  </conditionalFormatting>
  <conditionalFormatting sqref="A151:A157">
    <cfRule type="cellIs" dxfId="105" priority="68" operator="equal">
      <formula>#REF!</formula>
    </cfRule>
  </conditionalFormatting>
  <conditionalFormatting sqref="A230:A236">
    <cfRule type="cellIs" dxfId="104" priority="66" operator="equal">
      <formula>#REF!</formula>
    </cfRule>
  </conditionalFormatting>
  <conditionalFormatting sqref="A242:C247">
    <cfRule type="cellIs" dxfId="103" priority="65" operator="equal">
      <formula>#REF!</formula>
    </cfRule>
  </conditionalFormatting>
  <conditionalFormatting sqref="A29:D34">
    <cfRule type="cellIs" dxfId="102" priority="57" operator="equal">
      <formula>#REF!</formula>
    </cfRule>
  </conditionalFormatting>
  <conditionalFormatting sqref="A192:D192">
    <cfRule type="cellIs" dxfId="101" priority="588" operator="equal">
      <formula>#REF!</formula>
    </cfRule>
  </conditionalFormatting>
  <conditionalFormatting sqref="A212:D214">
    <cfRule type="cellIs" dxfId="100" priority="2" operator="equal">
      <formula>#REF!</formula>
    </cfRule>
  </conditionalFormatting>
  <conditionalFormatting sqref="A3:I4">
    <cfRule type="cellIs" dxfId="99" priority="354" operator="equal">
      <formula>#REF!</formula>
    </cfRule>
  </conditionalFormatting>
  <conditionalFormatting sqref="A6:I9">
    <cfRule type="cellIs" dxfId="98" priority="107" operator="equal">
      <formula>#REF!</formula>
    </cfRule>
  </conditionalFormatting>
  <conditionalFormatting sqref="A17:I24">
    <cfRule type="cellIs" dxfId="97" priority="108" operator="equal">
      <formula>#REF!</formula>
    </cfRule>
  </conditionalFormatting>
  <conditionalFormatting sqref="A26:I40">
    <cfRule type="cellIs" dxfId="96" priority="51" operator="equal">
      <formula>#REF!</formula>
    </cfRule>
  </conditionalFormatting>
  <conditionalFormatting sqref="A44:I57">
    <cfRule type="cellIs" dxfId="95" priority="45" operator="equal">
      <formula>#REF!</formula>
    </cfRule>
  </conditionalFormatting>
  <conditionalFormatting sqref="A60:I70">
    <cfRule type="cellIs" dxfId="94" priority="43" operator="equal">
      <formula>#REF!</formula>
    </cfRule>
  </conditionalFormatting>
  <conditionalFormatting sqref="A72:I78">
    <cfRule type="cellIs" dxfId="93" priority="38" operator="equal">
      <formula>#REF!</formula>
    </cfRule>
  </conditionalFormatting>
  <conditionalFormatting sqref="A81:I104">
    <cfRule type="cellIs" dxfId="92" priority="93" operator="equal">
      <formula>#REF!</formula>
    </cfRule>
  </conditionalFormatting>
  <conditionalFormatting sqref="A131:I157">
    <cfRule type="cellIs" dxfId="91" priority="6" operator="equal">
      <formula>#REF!</formula>
    </cfRule>
  </conditionalFormatting>
  <conditionalFormatting sqref="A162:I162">
    <cfRule type="cellIs" dxfId="90" priority="27" operator="equal">
      <formula>#REF!</formula>
    </cfRule>
  </conditionalFormatting>
  <conditionalFormatting sqref="A165:I172">
    <cfRule type="cellIs" dxfId="89" priority="82" operator="equal">
      <formula>#REF!</formula>
    </cfRule>
  </conditionalFormatting>
  <conditionalFormatting sqref="A174:I182">
    <cfRule type="cellIs" dxfId="88" priority="79" operator="equal">
      <formula>#REF!</formula>
    </cfRule>
  </conditionalFormatting>
  <conditionalFormatting sqref="A191:I191">
    <cfRule type="cellIs" dxfId="87" priority="23" operator="equal">
      <formula>#REF!</formula>
    </cfRule>
  </conditionalFormatting>
  <conditionalFormatting sqref="A193:I209">
    <cfRule type="cellIs" dxfId="86" priority="78" operator="equal">
      <formula>#REF!</formula>
    </cfRule>
  </conditionalFormatting>
  <conditionalFormatting sqref="A215:I236">
    <cfRule type="cellIs" dxfId="85" priority="74" operator="equal">
      <formula>#REF!</formula>
    </cfRule>
  </conditionalFormatting>
  <conditionalFormatting sqref="A239:I1048576">
    <cfRule type="cellIs" dxfId="84" priority="18" operator="equal">
      <formula>#REF!</formula>
    </cfRule>
  </conditionalFormatting>
  <conditionalFormatting sqref="B36:D40">
    <cfRule type="cellIs" dxfId="83" priority="54" operator="equal">
      <formula>#REF!</formula>
    </cfRule>
  </conditionalFormatting>
  <conditionalFormatting sqref="B32:E34">
    <cfRule type="cellIs" dxfId="82" priority="58" operator="equal">
      <formula>#REF!</formula>
    </cfRule>
  </conditionalFormatting>
  <conditionalFormatting sqref="B71:I71">
    <cfRule type="cellIs" dxfId="81" priority="14" operator="equal">
      <formula>#REF!</formula>
    </cfRule>
  </conditionalFormatting>
  <conditionalFormatting sqref="C96">
    <cfRule type="cellIs" dxfId="80" priority="34" operator="equal">
      <formula>#REF!</formula>
    </cfRule>
  </conditionalFormatting>
  <conditionalFormatting sqref="C151:C157">
    <cfRule type="cellIs" dxfId="79" priority="309" operator="equal">
      <formula>#REF!</formula>
    </cfRule>
  </conditionalFormatting>
  <conditionalFormatting sqref="C183:C188">
    <cfRule type="cellIs" dxfId="78" priority="63" operator="equal">
      <formula>$S$3</formula>
    </cfRule>
  </conditionalFormatting>
  <conditionalFormatting sqref="C200">
    <cfRule type="cellIs" dxfId="77" priority="61" operator="equal">
      <formula>#REF!</formula>
    </cfRule>
  </conditionalFormatting>
  <conditionalFormatting sqref="C227:D227">
    <cfRule type="cellIs" dxfId="76" priority="253" operator="equal">
      <formula>#REF!</formula>
    </cfRule>
  </conditionalFormatting>
  <conditionalFormatting sqref="C15:I15">
    <cfRule type="cellIs" dxfId="75" priority="188" operator="equal">
      <formula>#REF!</formula>
    </cfRule>
  </conditionalFormatting>
  <conditionalFormatting sqref="E34">
    <cfRule type="cellIs" dxfId="74" priority="56" operator="equal">
      <formula>#REF!</formula>
    </cfRule>
  </conditionalFormatting>
  <conditionalFormatting sqref="E47:E50">
    <cfRule type="cellIs" dxfId="73" priority="47" operator="equal">
      <formula>#REF!</formula>
    </cfRule>
  </conditionalFormatting>
  <conditionalFormatting sqref="E53:E54">
    <cfRule type="cellIs" dxfId="72" priority="199" operator="equal">
      <formula>#REF!</formula>
    </cfRule>
  </conditionalFormatting>
  <conditionalFormatting sqref="E63">
    <cfRule type="cellIs" dxfId="71" priority="41" operator="equal">
      <formula>#REF!</formula>
    </cfRule>
  </conditionalFormatting>
  <conditionalFormatting sqref="E73:E74">
    <cfRule type="cellIs" dxfId="70" priority="35" operator="equal">
      <formula>#REF!</formula>
    </cfRule>
  </conditionalFormatting>
  <conditionalFormatting sqref="E55:F56 G56:I56">
    <cfRule type="cellIs" dxfId="69" priority="196" operator="equal">
      <formula>#REF!</formula>
    </cfRule>
  </conditionalFormatting>
  <conditionalFormatting sqref="E8:I16">
    <cfRule type="cellIs" dxfId="68" priority="190" operator="equal">
      <formula>#REF!</formula>
    </cfRule>
  </conditionalFormatting>
  <conditionalFormatting sqref="E20:I21">
    <cfRule type="cellIs" dxfId="67" priority="169" operator="equal">
      <formula>#REF!</formula>
    </cfRule>
  </conditionalFormatting>
  <conditionalFormatting sqref="E23:I23">
    <cfRule type="cellIs" dxfId="66" priority="204" operator="equal">
      <formula>#REF!</formula>
    </cfRule>
  </conditionalFormatting>
  <conditionalFormatting sqref="E29:I33">
    <cfRule type="cellIs" dxfId="65" priority="174" operator="equal">
      <formula>#REF!</formula>
    </cfRule>
  </conditionalFormatting>
  <conditionalFormatting sqref="E44:I45">
    <cfRule type="cellIs" dxfId="64" priority="200" operator="equal">
      <formula>#REF!</formula>
    </cfRule>
  </conditionalFormatting>
  <conditionalFormatting sqref="E51:I51">
    <cfRule type="cellIs" dxfId="63" priority="46" operator="equal">
      <formula>#REF!</formula>
    </cfRule>
  </conditionalFormatting>
  <conditionalFormatting sqref="E57:I57">
    <cfRule type="cellIs" dxfId="62" priority="194" operator="equal">
      <formula>#REF!</formula>
    </cfRule>
  </conditionalFormatting>
  <conditionalFormatting sqref="E84:I92">
    <cfRule type="cellIs" dxfId="61" priority="162" operator="equal">
      <formula>#REF!</formula>
    </cfRule>
  </conditionalFormatting>
  <conditionalFormatting sqref="E111:I115">
    <cfRule type="cellIs" dxfId="60" priority="17" operator="equal">
      <formula>#REF!</formula>
    </cfRule>
  </conditionalFormatting>
  <conditionalFormatting sqref="E168:I168">
    <cfRule type="cellIs" dxfId="59" priority="24" operator="equal">
      <formula>#REF!</formula>
    </cfRule>
  </conditionalFormatting>
  <conditionalFormatting sqref="E212:I218">
    <cfRule type="cellIs" dxfId="58" priority="140" operator="equal">
      <formula>#REF!</formula>
    </cfRule>
  </conditionalFormatting>
  <conditionalFormatting sqref="E251:I251">
    <cfRule type="cellIs" dxfId="57" priority="62" operator="equal">
      <formula>#REF!</formula>
    </cfRule>
  </conditionalFormatting>
  <conditionalFormatting sqref="F81:I82">
    <cfRule type="cellIs" dxfId="56" priority="166" operator="equal">
      <formula>#REF!</formula>
    </cfRule>
  </conditionalFormatting>
  <conditionalFormatting sqref="G17:G20">
    <cfRule type="cellIs" dxfId="55" priority="178" operator="equal">
      <formula>#REF!</formula>
    </cfRule>
  </conditionalFormatting>
  <conditionalFormatting sqref="G45 I142 I239:I240 G240:I240">
    <cfRule type="cellIs" dxfId="54" priority="304" operator="equal">
      <formula>#REF!</formula>
    </cfRule>
  </conditionalFormatting>
  <conditionalFormatting sqref="G101">
    <cfRule type="cellIs" dxfId="53" priority="282" operator="equal">
      <formula>#REF!</formula>
    </cfRule>
  </conditionalFormatting>
  <conditionalFormatting sqref="G103:G104">
    <cfRule type="cellIs" dxfId="52" priority="283" operator="equal">
      <formula>#REF!</formula>
    </cfRule>
  </conditionalFormatting>
  <conditionalFormatting sqref="G111">
    <cfRule type="cellIs" dxfId="51" priority="16" operator="equal">
      <formula>#REF!</formula>
    </cfRule>
  </conditionalFormatting>
  <conditionalFormatting sqref="G123:G124">
    <cfRule type="cellIs" dxfId="50" priority="285" operator="equal">
      <formula>#REF!</formula>
    </cfRule>
  </conditionalFormatting>
  <conditionalFormatting sqref="G126:G127">
    <cfRule type="cellIs" dxfId="49" priority="284" operator="equal">
      <formula>#REF!</formula>
    </cfRule>
  </conditionalFormatting>
  <conditionalFormatting sqref="G134:G135">
    <cfRule type="cellIs" dxfId="48" priority="272" operator="equal">
      <formula>#REF!</formula>
    </cfRule>
  </conditionalFormatting>
  <conditionalFormatting sqref="G140">
    <cfRule type="cellIs" dxfId="47" priority="266" operator="equal">
      <formula>#REF!</formula>
    </cfRule>
  </conditionalFormatting>
  <conditionalFormatting sqref="G146">
    <cfRule type="cellIs" dxfId="46" priority="238" operator="equal">
      <formula>#REF!</formula>
    </cfRule>
  </conditionalFormatting>
  <conditionalFormatting sqref="G152">
    <cfRule type="cellIs" dxfId="45" priority="302" operator="equal">
      <formula>#REF!</formula>
    </cfRule>
  </conditionalFormatting>
  <conditionalFormatting sqref="G156">
    <cfRule type="cellIs" dxfId="44" priority="301" operator="equal">
      <formula>#REF!</formula>
    </cfRule>
  </conditionalFormatting>
  <conditionalFormatting sqref="G194:G195">
    <cfRule type="cellIs" dxfId="43" priority="274" operator="equal">
      <formula>#REF!</formula>
    </cfRule>
  </conditionalFormatting>
  <conditionalFormatting sqref="G205">
    <cfRule type="cellIs" dxfId="42" priority="271" operator="equal">
      <formula>#REF!</formula>
    </cfRule>
  </conditionalFormatting>
  <conditionalFormatting sqref="G207">
    <cfRule type="cellIs" dxfId="41" priority="167" operator="equal">
      <formula>#REF!</formula>
    </cfRule>
  </conditionalFormatting>
  <conditionalFormatting sqref="G231:G232">
    <cfRule type="cellIs" dxfId="40" priority="286" operator="equal">
      <formula>#REF!</formula>
    </cfRule>
  </conditionalFormatting>
  <conditionalFormatting sqref="G235:G236">
    <cfRule type="cellIs" dxfId="39" priority="287" operator="equal">
      <formula>#REF!</formula>
    </cfRule>
  </conditionalFormatting>
  <conditionalFormatting sqref="G244 G247">
    <cfRule type="cellIs" dxfId="38" priority="265" operator="equal">
      <formula>#REF!</formula>
    </cfRule>
  </conditionalFormatting>
  <conditionalFormatting sqref="G29:H29">
    <cfRule type="cellIs" dxfId="37" priority="170" operator="equal">
      <formula>#REF!</formula>
    </cfRule>
  </conditionalFormatting>
  <conditionalFormatting sqref="G110:H110">
    <cfRule type="cellIs" dxfId="36" priority="157" operator="equal">
      <formula>#REF!</formula>
    </cfRule>
  </conditionalFormatting>
  <conditionalFormatting sqref="G164:H165">
    <cfRule type="cellIs" dxfId="35" priority="146" operator="equal">
      <formula>#REF!</formula>
    </cfRule>
  </conditionalFormatting>
  <conditionalFormatting sqref="G215:H215">
    <cfRule type="cellIs" dxfId="34" priority="138" operator="equal">
      <formula>#REF!</formula>
    </cfRule>
  </conditionalFormatting>
  <conditionalFormatting sqref="G217:H219">
    <cfRule type="cellIs" dxfId="33" priority="60" operator="equal">
      <formula>#REF!</formula>
    </cfRule>
  </conditionalFormatting>
  <conditionalFormatting sqref="G222:H222">
    <cfRule type="cellIs" dxfId="32" priority="4" operator="equal">
      <formula>#REF!</formula>
    </cfRule>
  </conditionalFormatting>
  <conditionalFormatting sqref="G228:H228">
    <cfRule type="cellIs" dxfId="31" priority="134" operator="equal">
      <formula>#REF!</formula>
    </cfRule>
  </conditionalFormatting>
  <conditionalFormatting sqref="G31:I33">
    <cfRule type="cellIs" dxfId="30" priority="172" operator="equal">
      <formula>#REF!</formula>
    </cfRule>
  </conditionalFormatting>
  <conditionalFormatting sqref="G95:I95">
    <cfRule type="cellIs" dxfId="29" priority="165" operator="equal">
      <formula>#REF!</formula>
    </cfRule>
  </conditionalFormatting>
  <conditionalFormatting sqref="G221:I222">
    <cfRule type="cellIs" dxfId="28" priority="5" operator="equal">
      <formula>#REF!</formula>
    </cfRule>
  </conditionalFormatting>
  <conditionalFormatting sqref="I8">
    <cfRule type="cellIs" dxfId="27" priority="191" operator="equal">
      <formula>#REF!</formula>
    </cfRule>
  </conditionalFormatting>
  <conditionalFormatting sqref="I29:I30">
    <cfRule type="cellIs" dxfId="26" priority="171" operator="equal">
      <formula>#REF!</formula>
    </cfRule>
  </conditionalFormatting>
  <conditionalFormatting sqref="I70">
    <cfRule type="cellIs" dxfId="25" priority="267" operator="equal">
      <formula>#REF!</formula>
    </cfRule>
  </conditionalFormatting>
  <conditionalFormatting sqref="I84">
    <cfRule type="cellIs" dxfId="24" priority="163" operator="equal">
      <formula>#REF!</formula>
    </cfRule>
  </conditionalFormatting>
  <conditionalFormatting sqref="I86">
    <cfRule type="cellIs" dxfId="23" priority="164" operator="equal">
      <formula>#REF!</formula>
    </cfRule>
  </conditionalFormatting>
  <conditionalFormatting sqref="I101:I104">
    <cfRule type="cellIs" dxfId="22" priority="270" operator="equal">
      <formula>#REF!</formula>
    </cfRule>
  </conditionalFormatting>
  <conditionalFormatting sqref="I111:I113">
    <cfRule type="cellIs" dxfId="21" priority="15" operator="equal">
      <formula>#REF!</formula>
    </cfRule>
  </conditionalFormatting>
  <conditionalFormatting sqref="I115">
    <cfRule type="cellIs" dxfId="20" priority="155" operator="equal">
      <formula>#REF!</formula>
    </cfRule>
  </conditionalFormatting>
  <conditionalFormatting sqref="I123 I125:I126 I140 G144 I145 I181 G209">
    <cfRule type="cellIs" dxfId="19" priority="307" operator="equal">
      <formula>#REF!</formula>
    </cfRule>
  </conditionalFormatting>
  <conditionalFormatting sqref="I128">
    <cfRule type="cellIs" dxfId="18" priority="291" operator="equal">
      <formula>#REF!</formula>
    </cfRule>
  </conditionalFormatting>
  <conditionalFormatting sqref="I136">
    <cfRule type="cellIs" dxfId="17" priority="273" operator="equal">
      <formula>#REF!</formula>
    </cfRule>
  </conditionalFormatting>
  <conditionalFormatting sqref="I151:I153">
    <cfRule type="cellIs" dxfId="16" priority="276" operator="equal">
      <formula>#REF!</formula>
    </cfRule>
  </conditionalFormatting>
  <conditionalFormatting sqref="I155:I157">
    <cfRule type="cellIs" dxfId="15" priority="275" operator="equal">
      <formula>#REF!</formula>
    </cfRule>
  </conditionalFormatting>
  <conditionalFormatting sqref="I178">
    <cfRule type="cellIs" dxfId="14" priority="299" operator="equal">
      <formula>#REF!</formula>
    </cfRule>
  </conditionalFormatting>
  <conditionalFormatting sqref="I195">
    <cfRule type="cellIs" dxfId="13" priority="277" operator="equal">
      <formula>#REF!</formula>
    </cfRule>
  </conditionalFormatting>
  <conditionalFormatting sqref="I199">
    <cfRule type="cellIs" dxfId="12" priority="300" operator="equal">
      <formula>#REF!</formula>
    </cfRule>
  </conditionalFormatting>
  <conditionalFormatting sqref="I202">
    <cfRule type="cellIs" dxfId="11" priority="303" operator="equal">
      <formula>#REF!</formula>
    </cfRule>
  </conditionalFormatting>
  <conditionalFormatting sqref="I204:I206">
    <cfRule type="cellIs" dxfId="10" priority="230" operator="equal">
      <formula>#REF!</formula>
    </cfRule>
  </conditionalFormatting>
  <conditionalFormatting sqref="I230:I233">
    <cfRule type="cellIs" dxfId="9" priority="264" operator="equal">
      <formula>#REF!</formula>
    </cfRule>
  </conditionalFormatting>
  <conditionalFormatting sqref="I235:I236">
    <cfRule type="cellIs" dxfId="8" priority="263" operator="equal">
      <formula>#REF!</formula>
    </cfRule>
  </conditionalFormatting>
  <conditionalFormatting sqref="I244">
    <cfRule type="cellIs" dxfId="7" priority="269" operator="equal">
      <formula>#REF!</formula>
    </cfRule>
  </conditionalFormatting>
  <conditionalFormatting sqref="I247">
    <cfRule type="cellIs" dxfId="6" priority="1" operator="equal">
      <formula>#REF!</formula>
    </cfRule>
  </conditionalFormatting>
  <conditionalFormatting sqref="I249">
    <cfRule type="cellIs" dxfId="5" priority="279" operator="equal">
      <formula>#REF!</formula>
    </cfRule>
  </conditionalFormatting>
  <pageMargins left="0.7" right="0.7" top="0.75" bottom="0.75" header="0.3" footer="0.3"/>
  <pageSetup paperSize="9" scale="67" fitToHeight="0" orientation="portrait" horizontalDpi="0" verticalDpi="0"/>
  <headerFooter>
    <oddHeader>&amp;L2023 Kōkako Draw&amp;RV1.41 - 23 July 2023</oddHeader>
    <oddFooter xml:space="preserve">&amp;C&amp;"Calibri,Bold"&amp;14VERSION 1.41
</oddFooter>
  </headerFooter>
  <rowBreaks count="4" manualBreakCount="4">
    <brk id="41" max="16383" man="1"/>
    <brk id="104" max="16383" man="1"/>
    <brk id="158" max="16383" man="1"/>
    <brk id="210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A4B-A9B8-A943-B40E-0D4DCFE48C4A}">
  <dimension ref="B2:M48"/>
  <sheetViews>
    <sheetView workbookViewId="0">
      <selection activeCell="K30" sqref="K30"/>
    </sheetView>
  </sheetViews>
  <sheetFormatPr baseColWidth="10" defaultRowHeight="15" x14ac:dyDescent="0.2"/>
  <cols>
    <col min="6" max="6" width="14.83203125" customWidth="1"/>
  </cols>
  <sheetData>
    <row r="2" spans="2:13" x14ac:dyDescent="0.2">
      <c r="B2" s="67" t="s">
        <v>117</v>
      </c>
      <c r="C2" s="64"/>
      <c r="D2" s="65"/>
      <c r="F2" s="20" t="s">
        <v>116</v>
      </c>
      <c r="G2" s="3"/>
    </row>
    <row r="3" spans="2:13" x14ac:dyDescent="0.2">
      <c r="B3" s="149" t="str">
        <f>M4</f>
        <v>Kererū     (was LNI/Southern)</v>
      </c>
      <c r="C3" s="20" t="str">
        <f>M5</f>
        <v>Tūī    (was Central)</v>
      </c>
      <c r="D3" s="150" t="str">
        <f>M6</f>
        <v>Kōkako    (was Northern)</v>
      </c>
      <c r="F3" s="20" t="str">
        <f>M4</f>
        <v>Kererū     (was LNI/Southern)</v>
      </c>
      <c r="G3" s="3"/>
      <c r="H3" s="20" t="str">
        <f>M5</f>
        <v>Tūī    (was Central)</v>
      </c>
      <c r="J3" s="16" t="str">
        <f>M6</f>
        <v>Kōkako    (was Northern)</v>
      </c>
      <c r="K3" s="15"/>
    </row>
    <row r="4" spans="2:13" x14ac:dyDescent="0.2">
      <c r="B4" s="68" t="s">
        <v>112</v>
      </c>
      <c r="C4" s="68" t="s">
        <v>112</v>
      </c>
      <c r="D4" s="160" t="s">
        <v>112</v>
      </c>
      <c r="F4" s="19" t="s">
        <v>34</v>
      </c>
      <c r="G4" s="19" t="s">
        <v>25</v>
      </c>
      <c r="H4" s="19" t="s">
        <v>34</v>
      </c>
      <c r="I4" t="s">
        <v>132</v>
      </c>
      <c r="J4" s="15" t="s">
        <v>34</v>
      </c>
      <c r="K4" t="s">
        <v>257</v>
      </c>
      <c r="M4" s="15" t="s">
        <v>273</v>
      </c>
    </row>
    <row r="5" spans="2:13" x14ac:dyDescent="0.2">
      <c r="B5" s="68" t="s">
        <v>34</v>
      </c>
      <c r="C5" s="19" t="s">
        <v>34</v>
      </c>
      <c r="D5" s="124" t="s">
        <v>34</v>
      </c>
      <c r="F5" s="19" t="s">
        <v>34</v>
      </c>
      <c r="G5" s="19" t="s">
        <v>33</v>
      </c>
      <c r="H5" s="19" t="s">
        <v>34</v>
      </c>
      <c r="I5" t="s">
        <v>158</v>
      </c>
      <c r="J5" s="15" t="s">
        <v>34</v>
      </c>
      <c r="K5" t="s">
        <v>250</v>
      </c>
      <c r="M5" s="15" t="s">
        <v>296</v>
      </c>
    </row>
    <row r="6" spans="2:13" x14ac:dyDescent="0.2">
      <c r="B6" s="68" t="s">
        <v>35</v>
      </c>
      <c r="C6" s="19" t="s">
        <v>35</v>
      </c>
      <c r="D6" s="124" t="s">
        <v>35</v>
      </c>
      <c r="F6" s="19" t="s">
        <v>34</v>
      </c>
      <c r="G6" s="19" t="s">
        <v>32</v>
      </c>
      <c r="H6" s="19" t="s">
        <v>34</v>
      </c>
      <c r="I6" s="15" t="s">
        <v>159</v>
      </c>
      <c r="J6" s="15" t="s">
        <v>34</v>
      </c>
      <c r="K6" s="15" t="s">
        <v>249</v>
      </c>
      <c r="L6" s="19"/>
      <c r="M6" s="19" t="s">
        <v>271</v>
      </c>
    </row>
    <row r="7" spans="2:13" x14ac:dyDescent="0.2">
      <c r="B7" s="68" t="s">
        <v>38</v>
      </c>
      <c r="C7" s="19" t="s">
        <v>127</v>
      </c>
      <c r="D7" s="124" t="s">
        <v>127</v>
      </c>
      <c r="F7" s="19" t="s">
        <v>34</v>
      </c>
      <c r="G7" s="19" t="s">
        <v>27</v>
      </c>
      <c r="H7" s="19" t="s">
        <v>34</v>
      </c>
      <c r="I7" t="s">
        <v>157</v>
      </c>
      <c r="J7" s="15" t="s">
        <v>34</v>
      </c>
      <c r="K7" t="s">
        <v>265</v>
      </c>
    </row>
    <row r="8" spans="2:13" x14ac:dyDescent="0.2">
      <c r="B8" s="68" t="s">
        <v>30</v>
      </c>
      <c r="C8" s="19" t="s">
        <v>146</v>
      </c>
      <c r="D8" s="124" t="s">
        <v>146</v>
      </c>
      <c r="F8" s="19" t="s">
        <v>35</v>
      </c>
      <c r="G8" s="19" t="s">
        <v>36</v>
      </c>
      <c r="H8" s="19" t="s">
        <v>34</v>
      </c>
      <c r="I8" t="s">
        <v>160</v>
      </c>
      <c r="J8" s="15" t="s">
        <v>35</v>
      </c>
      <c r="K8" t="s">
        <v>241</v>
      </c>
    </row>
    <row r="9" spans="2:13" x14ac:dyDescent="0.2">
      <c r="B9" s="68" t="s">
        <v>29</v>
      </c>
      <c r="C9" s="19" t="s">
        <v>172</v>
      </c>
      <c r="D9" s="124" t="s">
        <v>137</v>
      </c>
      <c r="F9" s="19" t="s">
        <v>35</v>
      </c>
      <c r="G9" s="19" t="s">
        <v>37</v>
      </c>
      <c r="H9" s="19" t="s">
        <v>34</v>
      </c>
      <c r="I9" s="15" t="s">
        <v>231</v>
      </c>
      <c r="J9" s="15" t="s">
        <v>35</v>
      </c>
      <c r="K9" t="s">
        <v>245</v>
      </c>
    </row>
    <row r="10" spans="2:13" x14ac:dyDescent="0.2">
      <c r="B10" s="68" t="s">
        <v>39</v>
      </c>
      <c r="C10" s="19" t="s">
        <v>29</v>
      </c>
      <c r="D10" s="124" t="s">
        <v>143</v>
      </c>
      <c r="F10" s="19" t="s">
        <v>35</v>
      </c>
      <c r="G10" s="19" t="s">
        <v>33</v>
      </c>
      <c r="H10" s="19" t="s">
        <v>35</v>
      </c>
      <c r="I10" t="s">
        <v>135</v>
      </c>
      <c r="J10" s="15" t="s">
        <v>35</v>
      </c>
      <c r="K10" t="s">
        <v>244</v>
      </c>
    </row>
    <row r="11" spans="2:13" x14ac:dyDescent="0.2">
      <c r="B11" s="68" t="s">
        <v>42</v>
      </c>
      <c r="C11" s="19" t="s">
        <v>39</v>
      </c>
      <c r="D11" s="124" t="s">
        <v>29</v>
      </c>
      <c r="F11" s="19" t="s">
        <v>35</v>
      </c>
      <c r="G11" s="19" t="s">
        <v>27</v>
      </c>
      <c r="H11" s="19" t="s">
        <v>35</v>
      </c>
      <c r="I11" t="s">
        <v>156</v>
      </c>
      <c r="J11" s="15" t="s">
        <v>35</v>
      </c>
      <c r="K11" t="s">
        <v>270</v>
      </c>
    </row>
    <row r="12" spans="2:13" x14ac:dyDescent="0.2">
      <c r="B12" s="68"/>
      <c r="C12" s="19" t="s">
        <v>137</v>
      </c>
      <c r="D12" s="124" t="s">
        <v>39</v>
      </c>
      <c r="F12" s="19" t="s">
        <v>38</v>
      </c>
      <c r="G12" s="19" t="s">
        <v>25</v>
      </c>
      <c r="H12" s="19" t="s">
        <v>35</v>
      </c>
      <c r="I12" t="s">
        <v>162</v>
      </c>
      <c r="J12" s="15" t="s">
        <v>35</v>
      </c>
      <c r="K12" t="s">
        <v>240</v>
      </c>
    </row>
    <row r="13" spans="2:13" x14ac:dyDescent="0.2">
      <c r="B13" s="68"/>
      <c r="C13" s="19" t="s">
        <v>143</v>
      </c>
      <c r="D13" s="124" t="s">
        <v>252</v>
      </c>
      <c r="F13" s="19" t="s">
        <v>38</v>
      </c>
      <c r="G13" s="19" t="s">
        <v>33</v>
      </c>
      <c r="H13" s="19" t="s">
        <v>35</v>
      </c>
      <c r="I13" t="s">
        <v>134</v>
      </c>
      <c r="J13" s="15" t="s">
        <v>127</v>
      </c>
      <c r="K13" t="s">
        <v>269</v>
      </c>
    </row>
    <row r="14" spans="2:13" x14ac:dyDescent="0.2">
      <c r="B14" s="68"/>
      <c r="C14" s="19" t="s">
        <v>151</v>
      </c>
      <c r="D14" s="124" t="s">
        <v>151</v>
      </c>
      <c r="F14" s="19" t="s">
        <v>38</v>
      </c>
      <c r="G14" s="19" t="s">
        <v>32</v>
      </c>
      <c r="H14" s="19" t="s">
        <v>127</v>
      </c>
      <c r="I14" t="s">
        <v>161</v>
      </c>
      <c r="J14" s="15" t="s">
        <v>127</v>
      </c>
      <c r="K14" t="s">
        <v>181</v>
      </c>
    </row>
    <row r="15" spans="2:13" x14ac:dyDescent="0.2">
      <c r="B15" s="66"/>
      <c r="C15" s="151" t="s">
        <v>42</v>
      </c>
      <c r="D15" s="125" t="s">
        <v>42</v>
      </c>
      <c r="F15" s="19" t="s">
        <v>30</v>
      </c>
      <c r="G15" s="19" t="s">
        <v>25</v>
      </c>
      <c r="H15" s="19" t="s">
        <v>127</v>
      </c>
      <c r="I15" t="s">
        <v>130</v>
      </c>
      <c r="J15" s="15" t="s">
        <v>127</v>
      </c>
      <c r="K15" t="s">
        <v>178</v>
      </c>
    </row>
    <row r="16" spans="2:13" x14ac:dyDescent="0.2">
      <c r="F16" s="19" t="s">
        <v>30</v>
      </c>
      <c r="G16" s="19" t="s">
        <v>33</v>
      </c>
      <c r="H16" s="19" t="s">
        <v>127</v>
      </c>
      <c r="I16" t="s">
        <v>129</v>
      </c>
      <c r="J16" s="15" t="s">
        <v>127</v>
      </c>
      <c r="K16" t="s">
        <v>186</v>
      </c>
    </row>
    <row r="17" spans="2:11" x14ac:dyDescent="0.2">
      <c r="B17" s="20" t="s">
        <v>110</v>
      </c>
      <c r="C17" s="3"/>
      <c r="D17" s="20" t="s">
        <v>230</v>
      </c>
      <c r="F17" s="19" t="s">
        <v>30</v>
      </c>
      <c r="G17" s="19" t="s">
        <v>32</v>
      </c>
      <c r="H17" s="19" t="s">
        <v>146</v>
      </c>
      <c r="I17" t="s">
        <v>147</v>
      </c>
      <c r="J17" s="15" t="s">
        <v>146</v>
      </c>
      <c r="K17" t="s">
        <v>246</v>
      </c>
    </row>
    <row r="18" spans="2:11" x14ac:dyDescent="0.2">
      <c r="B18" s="20"/>
      <c r="C18" s="20"/>
      <c r="D18" s="20"/>
      <c r="F18" s="19" t="s">
        <v>29</v>
      </c>
      <c r="G18" s="19" t="s">
        <v>26</v>
      </c>
      <c r="H18" s="19" t="s">
        <v>146</v>
      </c>
      <c r="I18" t="s">
        <v>148</v>
      </c>
      <c r="J18" s="15" t="s">
        <v>146</v>
      </c>
      <c r="K18" t="s">
        <v>207</v>
      </c>
    </row>
    <row r="19" spans="2:11" x14ac:dyDescent="0.2">
      <c r="B19" s="19" t="s">
        <v>111</v>
      </c>
      <c r="C19" s="19"/>
      <c r="D19" s="19" t="str" cm="1">
        <f t="array" ref="D19:D26">IF('Your Schedule'!E4='_Teams lookup'!B3,_xlfn._xlws.FILTER('_Teams lookup'!B4:B11,1),IF('Your Schedule'!E4='_Teams lookup'!C3,_xlfn._xlws.FILTER('_Teams lookup'!C4:C15,1),IF('Your Schedule'!E4='_Teams lookup'!D3,_xlfn._xlws.FILTER('_Teams lookup'!D4:D15,1))))</f>
        <v>ALL GRADES</v>
      </c>
      <c r="F19" s="19" t="s">
        <v>29</v>
      </c>
      <c r="G19" s="19" t="s">
        <v>25</v>
      </c>
      <c r="H19" s="19" t="s">
        <v>172</v>
      </c>
      <c r="I19" t="s">
        <v>174</v>
      </c>
      <c r="J19" s="15" t="s">
        <v>146</v>
      </c>
      <c r="K19" t="s">
        <v>209</v>
      </c>
    </row>
    <row r="20" spans="2:11" x14ac:dyDescent="0.2">
      <c r="B20" s="3" t="str" cm="1">
        <f t="array" ref="B20:B23">IF('Your Schedule'!E4='_Teams lookup'!F3,_xlfn._xlws.FILTER(G4:G80,F4:F80='Your Schedule'!E5,"ALL TEAMS"),IF('Your Schedule'!E4='_Teams lookup'!H3,_xlfn._xlws.FILTER(I4:I71,H4:H71='Your Schedule'!E5,"ALL TEAMS"),IF('Your Schedule'!E4='_Teams lookup'!J3,_xlfn._xlws.FILTER(K4:K67,J4:J67='Your Schedule'!E5,"ALL TEAMS"))))</f>
        <v>Penguins</v>
      </c>
      <c r="C20" s="3"/>
      <c r="D20" s="3" t="str">
        <v>10U</v>
      </c>
      <c r="F20" s="19" t="s">
        <v>29</v>
      </c>
      <c r="G20" s="19" t="s">
        <v>41</v>
      </c>
      <c r="H20" s="19" t="s">
        <v>137</v>
      </c>
      <c r="I20" t="s">
        <v>139</v>
      </c>
      <c r="J20" s="15" t="s">
        <v>146</v>
      </c>
      <c r="K20" t="s">
        <v>247</v>
      </c>
    </row>
    <row r="21" spans="2:11" x14ac:dyDescent="0.2">
      <c r="B21" s="3" t="str">
        <v>Renegades</v>
      </c>
      <c r="C21" s="3"/>
      <c r="D21" s="3" t="str">
        <v>12U</v>
      </c>
      <c r="F21" s="19" t="s">
        <v>29</v>
      </c>
      <c r="G21" s="19" t="s">
        <v>32</v>
      </c>
      <c r="H21" s="19" t="s">
        <v>137</v>
      </c>
      <c r="I21" t="s">
        <v>170</v>
      </c>
      <c r="J21" s="15" t="s">
        <v>137</v>
      </c>
      <c r="K21" t="s">
        <v>248</v>
      </c>
    </row>
    <row r="22" spans="2:11" x14ac:dyDescent="0.2">
      <c r="B22" s="3" t="str">
        <v>Thunder</v>
      </c>
      <c r="C22" s="3"/>
      <c r="D22" s="3" t="str">
        <v>Intermediate</v>
      </c>
      <c r="F22" s="19" t="s">
        <v>29</v>
      </c>
      <c r="G22" s="19" t="s">
        <v>27</v>
      </c>
      <c r="H22" s="19" t="s">
        <v>137</v>
      </c>
      <c r="I22" t="s">
        <v>167</v>
      </c>
      <c r="J22" s="15" t="s">
        <v>137</v>
      </c>
      <c r="K22" t="s">
        <v>243</v>
      </c>
    </row>
    <row r="23" spans="2:11" x14ac:dyDescent="0.2">
      <c r="B23" s="3" t="str">
        <v>Whalers</v>
      </c>
      <c r="C23" s="3"/>
      <c r="D23" s="3" t="str">
        <v>JW</v>
      </c>
      <c r="F23" s="19" t="s">
        <v>29</v>
      </c>
      <c r="G23" s="19" t="s">
        <v>28</v>
      </c>
      <c r="H23" s="19" t="s">
        <v>137</v>
      </c>
      <c r="I23" t="s">
        <v>138</v>
      </c>
      <c r="J23" s="15" t="s">
        <v>137</v>
      </c>
      <c r="K23" t="s">
        <v>242</v>
      </c>
    </row>
    <row r="24" spans="2:11" x14ac:dyDescent="0.2">
      <c r="B24" s="3"/>
      <c r="C24" s="3"/>
      <c r="D24" s="3" t="str">
        <v>Snr A</v>
      </c>
      <c r="F24" s="19" t="s">
        <v>39</v>
      </c>
      <c r="G24" s="19" t="s">
        <v>36</v>
      </c>
      <c r="H24" s="19" t="s">
        <v>151</v>
      </c>
      <c r="I24" t="s">
        <v>153</v>
      </c>
      <c r="J24" s="15" t="s">
        <v>151</v>
      </c>
      <c r="K24" t="s">
        <v>225</v>
      </c>
    </row>
    <row r="25" spans="2:11" x14ac:dyDescent="0.2">
      <c r="B25" s="3"/>
      <c r="C25" s="3"/>
      <c r="D25" s="3" t="str">
        <v>Snr B</v>
      </c>
      <c r="F25" s="19" t="s">
        <v>39</v>
      </c>
      <c r="G25" s="19" t="s">
        <v>37</v>
      </c>
      <c r="H25" s="19" t="s">
        <v>151</v>
      </c>
      <c r="I25" t="s">
        <v>199</v>
      </c>
      <c r="J25" s="15" t="s">
        <v>151</v>
      </c>
      <c r="K25" t="s">
        <v>223</v>
      </c>
    </row>
    <row r="26" spans="2:11" x14ac:dyDescent="0.2">
      <c r="B26" s="3"/>
      <c r="C26" s="3"/>
      <c r="D26" s="3" t="str">
        <v>Prems</v>
      </c>
      <c r="F26" s="19" t="s">
        <v>39</v>
      </c>
      <c r="G26" s="19" t="s">
        <v>40</v>
      </c>
      <c r="H26" s="19" t="s">
        <v>42</v>
      </c>
      <c r="I26" t="s">
        <v>144</v>
      </c>
      <c r="J26" s="15" t="s">
        <v>42</v>
      </c>
      <c r="K26" t="s">
        <v>219</v>
      </c>
    </row>
    <row r="27" spans="2:11" x14ac:dyDescent="0.2">
      <c r="B27" s="3"/>
      <c r="C27" s="3"/>
      <c r="D27" s="3"/>
      <c r="F27" s="19" t="s">
        <v>39</v>
      </c>
      <c r="G27" s="19" t="s">
        <v>119</v>
      </c>
      <c r="H27" s="19" t="s">
        <v>42</v>
      </c>
      <c r="I27" t="s">
        <v>200</v>
      </c>
      <c r="J27" s="15" t="s">
        <v>42</v>
      </c>
      <c r="K27" t="s">
        <v>221</v>
      </c>
    </row>
    <row r="28" spans="2:11" x14ac:dyDescent="0.2">
      <c r="B28" s="3"/>
      <c r="C28" s="3"/>
      <c r="D28" s="3"/>
      <c r="F28" s="19" t="s">
        <v>39</v>
      </c>
      <c r="G28" s="19" t="s">
        <v>300</v>
      </c>
      <c r="H28" s="19" t="s">
        <v>42</v>
      </c>
      <c r="I28" t="s">
        <v>203</v>
      </c>
      <c r="J28" s="15" t="s">
        <v>42</v>
      </c>
      <c r="K28" t="s">
        <v>217</v>
      </c>
    </row>
    <row r="29" spans="2:11" x14ac:dyDescent="0.2">
      <c r="B29" s="3"/>
      <c r="C29" s="3"/>
      <c r="D29" s="3"/>
      <c r="F29" s="19" t="s">
        <v>39</v>
      </c>
      <c r="G29" s="19" t="s">
        <v>27</v>
      </c>
      <c r="H29" s="19" t="s">
        <v>42</v>
      </c>
      <c r="I29" t="s">
        <v>219</v>
      </c>
      <c r="J29" s="15" t="s">
        <v>29</v>
      </c>
      <c r="K29" t="s">
        <v>238</v>
      </c>
    </row>
    <row r="30" spans="2:11" x14ac:dyDescent="0.2">
      <c r="B30" s="3"/>
      <c r="C30" s="3"/>
      <c r="D30" s="3"/>
      <c r="F30" s="19" t="s">
        <v>42</v>
      </c>
      <c r="G30" s="19" t="s">
        <v>25</v>
      </c>
      <c r="H30" s="19" t="s">
        <v>42</v>
      </c>
      <c r="I30" t="s">
        <v>201</v>
      </c>
      <c r="J30" s="15" t="s">
        <v>29</v>
      </c>
      <c r="K30" s="15" t="s">
        <v>311</v>
      </c>
    </row>
    <row r="31" spans="2:11" x14ac:dyDescent="0.2">
      <c r="B31" s="3"/>
      <c r="C31" s="3"/>
      <c r="D31" s="3"/>
      <c r="H31" s="19" t="s">
        <v>39</v>
      </c>
      <c r="I31" t="s">
        <v>165</v>
      </c>
      <c r="J31" s="15" t="s">
        <v>29</v>
      </c>
      <c r="K31" t="s">
        <v>236</v>
      </c>
    </row>
    <row r="32" spans="2:11" x14ac:dyDescent="0.2">
      <c r="B32" s="3"/>
      <c r="D32" s="3"/>
      <c r="H32" s="19" t="s">
        <v>39</v>
      </c>
      <c r="I32" t="s">
        <v>168</v>
      </c>
      <c r="J32" s="15" t="s">
        <v>39</v>
      </c>
      <c r="K32" t="s">
        <v>259</v>
      </c>
    </row>
    <row r="33" spans="2:11" x14ac:dyDescent="0.2">
      <c r="B33" s="3"/>
      <c r="D33" s="3"/>
      <c r="H33" s="19" t="s">
        <v>39</v>
      </c>
      <c r="I33" t="s">
        <v>166</v>
      </c>
      <c r="J33" s="15" t="s">
        <v>39</v>
      </c>
      <c r="K33" t="s">
        <v>261</v>
      </c>
    </row>
    <row r="34" spans="2:11" x14ac:dyDescent="0.2">
      <c r="B34" s="3"/>
      <c r="D34" s="3"/>
      <c r="H34" s="19" t="s">
        <v>39</v>
      </c>
      <c r="I34" t="s">
        <v>164</v>
      </c>
      <c r="J34" s="15" t="s">
        <v>39</v>
      </c>
      <c r="K34" t="s">
        <v>258</v>
      </c>
    </row>
    <row r="35" spans="2:11" x14ac:dyDescent="0.2">
      <c r="B35" s="3"/>
      <c r="D35" s="3"/>
      <c r="H35" s="19" t="s">
        <v>39</v>
      </c>
      <c r="I35" t="s">
        <v>163</v>
      </c>
      <c r="J35" s="15" t="s">
        <v>143</v>
      </c>
      <c r="K35" t="s">
        <v>183</v>
      </c>
    </row>
    <row r="36" spans="2:11" x14ac:dyDescent="0.2">
      <c r="B36" s="3"/>
      <c r="D36" s="3"/>
      <c r="H36" s="19" t="s">
        <v>29</v>
      </c>
      <c r="I36" t="s">
        <v>155</v>
      </c>
      <c r="J36" s="15" t="s">
        <v>143</v>
      </c>
      <c r="K36" t="s">
        <v>188</v>
      </c>
    </row>
    <row r="37" spans="2:11" x14ac:dyDescent="0.2">
      <c r="B37" s="3"/>
      <c r="D37" s="3"/>
      <c r="H37" s="19" t="s">
        <v>29</v>
      </c>
      <c r="I37" t="s">
        <v>149</v>
      </c>
      <c r="J37" s="15" t="s">
        <v>252</v>
      </c>
      <c r="K37" t="s">
        <v>264</v>
      </c>
    </row>
    <row r="38" spans="2:11" x14ac:dyDescent="0.2">
      <c r="B38" s="3"/>
      <c r="C38" s="3"/>
      <c r="D38" s="3"/>
      <c r="E38" s="3"/>
      <c r="H38" s="19" t="s">
        <v>29</v>
      </c>
      <c r="I38" t="s">
        <v>154</v>
      </c>
      <c r="J38" s="15" t="s">
        <v>252</v>
      </c>
      <c r="K38" t="s">
        <v>253</v>
      </c>
    </row>
    <row r="39" spans="2:11" x14ac:dyDescent="0.2">
      <c r="B39" s="3"/>
      <c r="C39" s="3"/>
      <c r="D39" s="3"/>
      <c r="E39" s="3"/>
      <c r="H39" s="19" t="s">
        <v>29</v>
      </c>
      <c r="I39" t="s">
        <v>169</v>
      </c>
      <c r="J39" s="15" t="s">
        <v>252</v>
      </c>
      <c r="K39" t="s">
        <v>254</v>
      </c>
    </row>
    <row r="40" spans="2:11" x14ac:dyDescent="0.2">
      <c r="B40" s="3"/>
      <c r="C40" s="3"/>
      <c r="D40" s="3"/>
      <c r="E40" s="3"/>
      <c r="H40" s="19" t="s">
        <v>29</v>
      </c>
      <c r="I40" t="s">
        <v>232</v>
      </c>
    </row>
    <row r="41" spans="2:11" x14ac:dyDescent="0.2">
      <c r="B41" s="3"/>
      <c r="C41" s="3"/>
      <c r="D41" s="3"/>
      <c r="E41" s="3"/>
      <c r="H41" s="19" t="s">
        <v>143</v>
      </c>
      <c r="I41" t="s">
        <v>145</v>
      </c>
    </row>
    <row r="42" spans="2:11" x14ac:dyDescent="0.2">
      <c r="B42" s="3"/>
      <c r="C42" s="3"/>
      <c r="D42" s="3"/>
      <c r="E42" s="3"/>
      <c r="H42" s="19" t="s">
        <v>143</v>
      </c>
      <c r="I42" t="s">
        <v>150</v>
      </c>
    </row>
    <row r="43" spans="2:11" x14ac:dyDescent="0.2">
      <c r="B43" s="3"/>
      <c r="C43" s="3"/>
      <c r="D43" s="3"/>
      <c r="E43" s="3"/>
    </row>
    <row r="44" spans="2:11" x14ac:dyDescent="0.2">
      <c r="B44" s="3"/>
      <c r="C44" s="3"/>
      <c r="D44" s="3"/>
      <c r="E44" s="3"/>
    </row>
    <row r="45" spans="2:11" x14ac:dyDescent="0.2">
      <c r="B45" s="3"/>
      <c r="C45" s="3"/>
      <c r="D45" s="3"/>
      <c r="E45" s="3"/>
    </row>
    <row r="46" spans="2:11" x14ac:dyDescent="0.2">
      <c r="B46" s="3"/>
      <c r="C46" s="3"/>
      <c r="D46" s="3"/>
      <c r="E46" s="3"/>
      <c r="H46" s="19"/>
      <c r="I46" s="15"/>
    </row>
    <row r="47" spans="2:11" x14ac:dyDescent="0.2">
      <c r="B47" s="3"/>
      <c r="C47" s="3"/>
      <c r="D47" s="3"/>
      <c r="E47" s="3"/>
    </row>
    <row r="48" spans="2:11" x14ac:dyDescent="0.2">
      <c r="B48" s="3"/>
      <c r="C48" s="3"/>
      <c r="D48" s="3"/>
      <c r="E48" s="3"/>
    </row>
  </sheetData>
  <sortState xmlns:xlrd2="http://schemas.microsoft.com/office/spreadsheetml/2017/richdata2" ref="C5:C15">
    <sortCondition ref="C4:C15"/>
  </sortState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79DC-B5AF-CE4C-833E-BCBB715534D9}">
  <dimension ref="A1:R323"/>
  <sheetViews>
    <sheetView zoomScale="140" workbookViewId="0">
      <selection activeCell="D32" sqref="D32"/>
    </sheetView>
  </sheetViews>
  <sheetFormatPr baseColWidth="10" defaultRowHeight="15" x14ac:dyDescent="0.2"/>
  <cols>
    <col min="1" max="1" width="12.5" style="170" customWidth="1"/>
    <col min="2" max="2" width="3.1640625" customWidth="1"/>
    <col min="3" max="3" width="13.5" customWidth="1"/>
    <col min="4" max="4" width="10.5" customWidth="1"/>
    <col min="5" max="11" width="12.33203125" customWidth="1"/>
    <col min="13" max="14" width="5.5" customWidth="1"/>
  </cols>
  <sheetData>
    <row r="1" spans="1:17" ht="21" x14ac:dyDescent="0.25">
      <c r="A1" s="168"/>
      <c r="B1" s="5"/>
      <c r="C1" s="5"/>
      <c r="D1" s="5"/>
      <c r="E1" s="5"/>
      <c r="F1" s="5"/>
      <c r="G1" s="5"/>
      <c r="H1" s="5"/>
      <c r="I1" s="5"/>
      <c r="J1" s="5"/>
      <c r="K1" s="5"/>
      <c r="M1" s="5"/>
      <c r="N1" s="5"/>
    </row>
    <row r="2" spans="1:17" s="3" customFormat="1" x14ac:dyDescent="0.2">
      <c r="A2" s="169"/>
      <c r="D2" s="20" t="s">
        <v>126</v>
      </c>
      <c r="G2" s="19" t="s">
        <v>125</v>
      </c>
      <c r="M2" s="19" t="s">
        <v>95</v>
      </c>
      <c r="N2" s="19" t="s">
        <v>96</v>
      </c>
    </row>
    <row r="3" spans="1:17" x14ac:dyDescent="0.2">
      <c r="A3" s="169"/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</row>
    <row r="4" spans="1:17" x14ac:dyDescent="0.2">
      <c r="A4" s="169"/>
      <c r="B4" s="1"/>
      <c r="C4" s="1"/>
      <c r="D4" s="2"/>
      <c r="E4" s="40" t="s">
        <v>25</v>
      </c>
      <c r="F4" s="40" t="s">
        <v>33</v>
      </c>
      <c r="G4" s="40" t="s">
        <v>32</v>
      </c>
      <c r="H4" s="40" t="s">
        <v>27</v>
      </c>
      <c r="I4" s="50"/>
      <c r="J4" s="1"/>
      <c r="K4" s="1"/>
      <c r="M4" s="1"/>
      <c r="N4" s="1"/>
    </row>
    <row r="5" spans="1:17" x14ac:dyDescent="0.2">
      <c r="A5" s="169"/>
      <c r="B5" s="1"/>
      <c r="C5" s="1"/>
      <c r="D5" s="4"/>
      <c r="E5" s="40" t="s">
        <v>34</v>
      </c>
      <c r="F5" s="40" t="s">
        <v>34</v>
      </c>
      <c r="G5" s="40" t="s">
        <v>34</v>
      </c>
      <c r="H5" s="40" t="s">
        <v>34</v>
      </c>
      <c r="I5" s="50"/>
      <c r="J5" s="2"/>
      <c r="K5" s="2"/>
      <c r="M5" s="2"/>
      <c r="N5" s="2"/>
    </row>
    <row r="6" spans="1:17" x14ac:dyDescent="0.2">
      <c r="A6" s="169"/>
      <c r="B6" s="1"/>
      <c r="C6" s="1"/>
      <c r="D6" t="str">
        <f>E4</f>
        <v>Penguins</v>
      </c>
      <c r="E6" s="49">
        <f t="shared" ref="E6:H9" si="0">COUNTIF($A$22:$A$250,_xlfn.CONCAT(E$5,"-",$D6,"-",E$4))+COUNTIF($A$22:$A$250,_xlfn.CONCAT(E$5,"-",E$4,"-",$D6))</f>
        <v>0</v>
      </c>
      <c r="F6">
        <f t="shared" si="0"/>
        <v>4</v>
      </c>
      <c r="G6">
        <f t="shared" si="0"/>
        <v>4</v>
      </c>
      <c r="H6">
        <f t="shared" si="0"/>
        <v>3</v>
      </c>
      <c r="I6" s="51"/>
      <c r="M6">
        <f>COUNTIF($A$22:$A$250,_xlfn.CONCAT(E$5,"-",D6,"-*"))</f>
        <v>5</v>
      </c>
      <c r="N6">
        <f>COUNTIF($A$22:$A$250,_xlfn.CONCAT(E$5,"-","*-",D6))</f>
        <v>6</v>
      </c>
    </row>
    <row r="7" spans="1:17" x14ac:dyDescent="0.2">
      <c r="A7" s="169"/>
      <c r="B7" s="1"/>
      <c r="C7" s="1"/>
      <c r="D7" t="str">
        <f>F4</f>
        <v>Renegades</v>
      </c>
      <c r="E7">
        <f t="shared" si="0"/>
        <v>4</v>
      </c>
      <c r="F7" s="49">
        <f t="shared" si="0"/>
        <v>0</v>
      </c>
      <c r="G7">
        <f t="shared" si="0"/>
        <v>7</v>
      </c>
      <c r="H7">
        <f t="shared" si="0"/>
        <v>0</v>
      </c>
      <c r="I7" s="51"/>
      <c r="M7">
        <f>COUNTIF($A$22:$A$250,_xlfn.CONCAT(E$5,"-",D7,"-*"))</f>
        <v>6</v>
      </c>
      <c r="N7">
        <f>COUNTIF($A$22:$A$250,_xlfn.CONCAT(E$5,"-","*-",D7))</f>
        <v>5</v>
      </c>
    </row>
    <row r="8" spans="1:17" x14ac:dyDescent="0.2">
      <c r="A8" s="169"/>
      <c r="B8" s="1"/>
      <c r="C8" s="1"/>
      <c r="D8" t="str">
        <f>G4</f>
        <v>Thunder</v>
      </c>
      <c r="E8">
        <f t="shared" si="0"/>
        <v>4</v>
      </c>
      <c r="F8">
        <f t="shared" si="0"/>
        <v>7</v>
      </c>
      <c r="G8" s="49">
        <f t="shared" si="0"/>
        <v>0</v>
      </c>
      <c r="H8">
        <f t="shared" si="0"/>
        <v>0</v>
      </c>
      <c r="I8" s="51"/>
      <c r="M8">
        <f>COUNTIF($A$22:$A$250,_xlfn.CONCAT(E$5,"-",D8,"-*"))</f>
        <v>6</v>
      </c>
      <c r="N8">
        <f>COUNTIF($A$22:$A$250,_xlfn.CONCAT(E$5,"-","*-",D8))</f>
        <v>5</v>
      </c>
    </row>
    <row r="9" spans="1:17" x14ac:dyDescent="0.2">
      <c r="A9" s="169"/>
      <c r="B9" s="1"/>
      <c r="C9" s="1"/>
      <c r="D9" t="str">
        <f>H4</f>
        <v>Whalers</v>
      </c>
      <c r="E9">
        <f t="shared" si="0"/>
        <v>3</v>
      </c>
      <c r="F9">
        <f t="shared" si="0"/>
        <v>0</v>
      </c>
      <c r="G9">
        <f t="shared" si="0"/>
        <v>0</v>
      </c>
      <c r="H9" s="49">
        <f t="shared" si="0"/>
        <v>0</v>
      </c>
      <c r="I9" s="51"/>
      <c r="M9">
        <f>COUNTIF($A$22:$A$250,_xlfn.CONCAT(E$5,"-",D9,"-*"))</f>
        <v>1</v>
      </c>
      <c r="N9">
        <f>COUNTIF($A$22:$A$250,_xlfn.CONCAT(E$5,"-","*-",D9))</f>
        <v>2</v>
      </c>
    </row>
    <row r="10" spans="1:17" ht="16" thickBot="1" x14ac:dyDescent="0.25">
      <c r="A10" s="169"/>
      <c r="B10" s="1"/>
      <c r="C10" s="1"/>
      <c r="E10" s="48">
        <f>SUM(E6:E9)</f>
        <v>11</v>
      </c>
      <c r="F10" s="48">
        <f>SUM(F6:F9)</f>
        <v>11</v>
      </c>
      <c r="G10" s="48">
        <f>SUM(G6:G9)</f>
        <v>11</v>
      </c>
      <c r="H10" s="48">
        <f>SUM(H6:H9)</f>
        <v>3</v>
      </c>
      <c r="I10" s="51"/>
    </row>
    <row r="11" spans="1:17" ht="16" thickTop="1" x14ac:dyDescent="0.2">
      <c r="A11" s="169"/>
      <c r="B11" s="1"/>
      <c r="C11" s="4"/>
      <c r="I11" s="3"/>
    </row>
    <row r="12" spans="1:17" x14ac:dyDescent="0.2">
      <c r="A12" s="39"/>
      <c r="B12" s="4"/>
      <c r="C12" s="2"/>
      <c r="D12" s="3"/>
      <c r="E12" s="40" t="s">
        <v>33</v>
      </c>
      <c r="F12" s="40" t="s">
        <v>36</v>
      </c>
      <c r="G12" s="40" t="s">
        <v>37</v>
      </c>
      <c r="H12" s="40" t="s">
        <v>32</v>
      </c>
      <c r="I12" s="40" t="s">
        <v>27</v>
      </c>
      <c r="J12" s="50"/>
    </row>
    <row r="13" spans="1:17" x14ac:dyDescent="0.2">
      <c r="A13" s="39"/>
      <c r="B13" s="2"/>
      <c r="C13" s="2"/>
      <c r="D13" s="3"/>
      <c r="E13" s="40" t="s">
        <v>35</v>
      </c>
      <c r="F13" s="40" t="s">
        <v>35</v>
      </c>
      <c r="G13" s="40" t="s">
        <v>35</v>
      </c>
      <c r="H13" s="40" t="s">
        <v>35</v>
      </c>
      <c r="I13" s="40" t="s">
        <v>35</v>
      </c>
      <c r="J13" s="50"/>
    </row>
    <row r="14" spans="1:17" x14ac:dyDescent="0.2">
      <c r="A14" s="39"/>
      <c r="B14" s="2"/>
      <c r="C14" s="2"/>
      <c r="D14" t="str">
        <f>E12</f>
        <v>Renegades</v>
      </c>
      <c r="E14" s="49">
        <f t="shared" ref="E14:I18" si="1">COUNTIF($A$22:$A$250,_xlfn.CONCAT(E$13,"-",$D14,"-",E$12))+COUNTIF($A$22:$A$250,_xlfn.CONCAT(E$13,"-",E$12,"-",$D14))</f>
        <v>0</v>
      </c>
      <c r="F14">
        <f t="shared" si="1"/>
        <v>5</v>
      </c>
      <c r="G14">
        <f t="shared" si="1"/>
        <v>5</v>
      </c>
      <c r="H14">
        <f t="shared" si="1"/>
        <v>0</v>
      </c>
      <c r="I14">
        <f t="shared" si="1"/>
        <v>0</v>
      </c>
      <c r="J14" s="51"/>
      <c r="M14">
        <f>COUNTIF($A$22:$A$250,_xlfn.CONCAT(E$13,"-",D14,"-*"))</f>
        <v>5</v>
      </c>
      <c r="N14">
        <f>COUNTIF($A$22:$A$250,_xlfn.CONCAT(E$13,"-","*-",D14))</f>
        <v>5</v>
      </c>
      <c r="P14" s="15"/>
      <c r="Q14" s="15"/>
    </row>
    <row r="15" spans="1:17" x14ac:dyDescent="0.2">
      <c r="A15" s="39"/>
      <c r="B15" s="2"/>
      <c r="C15" s="2"/>
      <c r="D15" t="str">
        <f>F12</f>
        <v>Penguins Black</v>
      </c>
      <c r="E15">
        <f t="shared" si="1"/>
        <v>5</v>
      </c>
      <c r="F15" s="49">
        <f t="shared" si="1"/>
        <v>0</v>
      </c>
      <c r="G15">
        <f t="shared" si="1"/>
        <v>4</v>
      </c>
      <c r="H15">
        <f t="shared" si="1"/>
        <v>0</v>
      </c>
      <c r="I15">
        <f t="shared" si="1"/>
        <v>2</v>
      </c>
      <c r="J15" s="51"/>
      <c r="M15">
        <f>COUNTIF($A$22:$A$250,_xlfn.CONCAT(E$13,"-",D15,"-*"))</f>
        <v>6</v>
      </c>
      <c r="N15">
        <f>COUNTIF($A$22:$A$250,_xlfn.CONCAT(E$13,"-","*-",D15))</f>
        <v>5</v>
      </c>
      <c r="P15" s="15"/>
      <c r="Q15" s="15"/>
    </row>
    <row r="16" spans="1:17" x14ac:dyDescent="0.2">
      <c r="A16" s="39"/>
      <c r="B16" s="2"/>
      <c r="C16" s="2"/>
      <c r="D16" t="str">
        <f>G12</f>
        <v>Penguins White</v>
      </c>
      <c r="E16">
        <f t="shared" si="1"/>
        <v>5</v>
      </c>
      <c r="F16">
        <f t="shared" si="1"/>
        <v>4</v>
      </c>
      <c r="G16" s="49">
        <f t="shared" si="1"/>
        <v>0</v>
      </c>
      <c r="H16">
        <f t="shared" si="1"/>
        <v>0</v>
      </c>
      <c r="I16">
        <f t="shared" si="1"/>
        <v>2</v>
      </c>
      <c r="J16" s="51"/>
      <c r="M16">
        <f>COUNTIF($A$22:$A$250,_xlfn.CONCAT(E$13,"-",D16,"-*"))</f>
        <v>5</v>
      </c>
      <c r="N16">
        <f>COUNTIF($A$22:$A$250,_xlfn.CONCAT(E$13,"-","*-",D16))</f>
        <v>6</v>
      </c>
      <c r="P16" s="55"/>
      <c r="Q16" s="15"/>
    </row>
    <row r="17" spans="1:18" x14ac:dyDescent="0.2">
      <c r="A17" s="39"/>
      <c r="B17" s="2"/>
      <c r="C17" s="2"/>
      <c r="D17" t="str">
        <f>H12</f>
        <v>Thunder</v>
      </c>
      <c r="E17">
        <f t="shared" si="1"/>
        <v>0</v>
      </c>
      <c r="F17">
        <f t="shared" si="1"/>
        <v>0</v>
      </c>
      <c r="G17">
        <f t="shared" si="1"/>
        <v>0</v>
      </c>
      <c r="H17" s="49">
        <f t="shared" si="1"/>
        <v>0</v>
      </c>
      <c r="I17">
        <f t="shared" si="1"/>
        <v>0</v>
      </c>
      <c r="J17" s="51"/>
      <c r="M17">
        <f>COUNTIF($A$22:$A$250,_xlfn.CONCAT(E$13,"-",D17,"-*"))</f>
        <v>0</v>
      </c>
      <c r="N17">
        <f>COUNTIF($A$22:$A$250,_xlfn.CONCAT(E$13,"-","*-",D17))</f>
        <v>0</v>
      </c>
      <c r="O17" s="15"/>
      <c r="P17" s="57"/>
      <c r="Q17" s="57"/>
      <c r="R17" s="15"/>
    </row>
    <row r="18" spans="1:18" x14ac:dyDescent="0.2">
      <c r="A18" s="39"/>
      <c r="B18" s="2"/>
      <c r="C18" s="2"/>
      <c r="D18" t="str">
        <f>I12</f>
        <v>Whalers</v>
      </c>
      <c r="E18">
        <f t="shared" si="1"/>
        <v>0</v>
      </c>
      <c r="F18">
        <f t="shared" si="1"/>
        <v>2</v>
      </c>
      <c r="G18">
        <f t="shared" si="1"/>
        <v>2</v>
      </c>
      <c r="H18">
        <f t="shared" si="1"/>
        <v>0</v>
      </c>
      <c r="I18" s="49">
        <f t="shared" si="1"/>
        <v>0</v>
      </c>
      <c r="J18" s="51"/>
      <c r="M18">
        <f>COUNTIF($A$22:$A$250,_xlfn.CONCAT(E$13,"-",D18,"-*"))</f>
        <v>2</v>
      </c>
      <c r="N18">
        <f>COUNTIF($A$22:$A$250,_xlfn.CONCAT(E$13,"-","*-",D18))</f>
        <v>2</v>
      </c>
    </row>
    <row r="19" spans="1:18" ht="16" thickBot="1" x14ac:dyDescent="0.25">
      <c r="A19" s="39"/>
      <c r="B19" s="2"/>
      <c r="C19" s="4"/>
      <c r="E19" s="48">
        <f>SUM(E14:E18)</f>
        <v>10</v>
      </c>
      <c r="F19" s="48">
        <f>SUM(F14:F18)</f>
        <v>11</v>
      </c>
      <c r="G19" s="48">
        <f>SUM(G14:G18)</f>
        <v>11</v>
      </c>
      <c r="H19" s="48">
        <f>SUM(H14:H18)</f>
        <v>0</v>
      </c>
      <c r="I19" s="48">
        <f>SUM(I14:I18)</f>
        <v>4</v>
      </c>
      <c r="J19" s="51"/>
      <c r="K19" s="172" t="s">
        <v>301</v>
      </c>
    </row>
    <row r="20" spans="1:18" ht="16" thickTop="1" x14ac:dyDescent="0.2">
      <c r="A20" s="39"/>
      <c r="B20" s="2"/>
      <c r="C20" s="4"/>
      <c r="J20" s="3"/>
    </row>
    <row r="21" spans="1:18" x14ac:dyDescent="0.2">
      <c r="A21" s="41" t="s">
        <v>94</v>
      </c>
      <c r="B21" s="4" t="s">
        <v>83</v>
      </c>
      <c r="C21" s="4"/>
      <c r="E21" s="16" t="s">
        <v>25</v>
      </c>
      <c r="F21" s="41" t="s">
        <v>32</v>
      </c>
      <c r="G21" s="41" t="s">
        <v>33</v>
      </c>
      <c r="H21" s="52"/>
    </row>
    <row r="22" spans="1:18" x14ac:dyDescent="0.2">
      <c r="A22" s="39" t="str">
        <f>_xlfn.CONCAT(_IgnoreMe!E11,"-",_IgnoreMe!G11,"-",_IgnoreMe!I11)</f>
        <v>0-0-0</v>
      </c>
      <c r="B22" s="4" t="s">
        <v>83</v>
      </c>
      <c r="C22" s="4"/>
      <c r="D22" s="3"/>
      <c r="E22" s="41" t="s">
        <v>38</v>
      </c>
      <c r="F22" s="41" t="s">
        <v>38</v>
      </c>
      <c r="G22" s="41" t="s">
        <v>38</v>
      </c>
      <c r="H22" s="52"/>
      <c r="I22" s="3"/>
      <c r="J22" s="3"/>
      <c r="K22" s="3"/>
      <c r="P22" s="15"/>
      <c r="Q22" s="15"/>
    </row>
    <row r="23" spans="1:18" x14ac:dyDescent="0.2">
      <c r="A23" s="39" t="str">
        <f>_xlfn.CONCAT(_IgnoreMe!E12,"-",_IgnoreMe!G12,"-",_IgnoreMe!I12)</f>
        <v>0-0-0</v>
      </c>
      <c r="B23" s="4" t="s">
        <v>83</v>
      </c>
      <c r="C23" s="4"/>
      <c r="D23" s="4" t="str">
        <f>E21</f>
        <v>Penguins</v>
      </c>
      <c r="E23" s="49">
        <f t="shared" ref="E23:G25" si="2">COUNTIF($A$22:$A$250,_xlfn.CONCAT(E$22,"-",$D23,"-",E$21))+COUNTIF($A$22:$A$250,_xlfn.CONCAT(E$22,"-",E$21,"-",$D23))</f>
        <v>0</v>
      </c>
      <c r="F23">
        <f t="shared" si="2"/>
        <v>4</v>
      </c>
      <c r="G23">
        <f t="shared" si="2"/>
        <v>3</v>
      </c>
      <c r="H23" s="51"/>
      <c r="I23" s="30"/>
      <c r="J23" s="30"/>
      <c r="K23" s="30"/>
      <c r="M23">
        <f>COUNTIF($A$22:$A$250,_xlfn.CONCAT(E$22,"-",D23,"-*"))</f>
        <v>5</v>
      </c>
      <c r="N23">
        <f>COUNTIF($A$22:$A$250,_xlfn.CONCAT(E$22,"-","*-",D23))</f>
        <v>3</v>
      </c>
      <c r="P23" s="15"/>
      <c r="Q23" s="15"/>
    </row>
    <row r="24" spans="1:18" x14ac:dyDescent="0.2">
      <c r="A24" s="39" t="str">
        <f>_xlfn.CONCAT(_IgnoreMe!E13,"-",_IgnoreMe!G13,"-",_IgnoreMe!I13)</f>
        <v>12U-Penguins White-Renegades</v>
      </c>
      <c r="B24" s="4" t="s">
        <v>83</v>
      </c>
      <c r="C24" s="4"/>
      <c r="D24" s="4" t="str">
        <f>F21</f>
        <v>Thunder</v>
      </c>
      <c r="E24">
        <f t="shared" si="2"/>
        <v>4</v>
      </c>
      <c r="F24" s="49">
        <f t="shared" si="2"/>
        <v>0</v>
      </c>
      <c r="G24">
        <f t="shared" si="2"/>
        <v>6</v>
      </c>
      <c r="H24" s="51"/>
      <c r="I24" s="30"/>
      <c r="J24" s="30"/>
      <c r="K24" s="30"/>
      <c r="M24">
        <f>COUNTIF($A$22:$A$250,_xlfn.CONCAT(E$22,"-",D24,"-*"))</f>
        <v>5</v>
      </c>
      <c r="N24">
        <f>COUNTIF($A$22:$A$250,_xlfn.CONCAT(E$22,"-","*-",D24))</f>
        <v>5</v>
      </c>
    </row>
    <row r="25" spans="1:18" x14ac:dyDescent="0.2">
      <c r="A25" s="39" t="str">
        <f>_xlfn.CONCAT(_IgnoreMe!E14,"-",_IgnoreMe!G14,"-",_IgnoreMe!I14)</f>
        <v>10U-Renegades-Penguins</v>
      </c>
      <c r="B25" s="4" t="s">
        <v>83</v>
      </c>
      <c r="C25" s="4"/>
      <c r="D25" s="4" t="str">
        <f>G21</f>
        <v>Renegades</v>
      </c>
      <c r="E25">
        <f t="shared" si="2"/>
        <v>3</v>
      </c>
      <c r="F25">
        <f t="shared" si="2"/>
        <v>6</v>
      </c>
      <c r="G25" s="49">
        <f t="shared" si="2"/>
        <v>0</v>
      </c>
      <c r="H25" s="51"/>
      <c r="I25" s="4"/>
      <c r="J25" s="4"/>
      <c r="K25" s="4"/>
      <c r="M25">
        <f>COUNTIF($A$22:$A$250,_xlfn.CONCAT(E$22,"-",D25,"-*"))</f>
        <v>4</v>
      </c>
      <c r="N25">
        <f>COUNTIF($A$22:$A$250,_xlfn.CONCAT(E$22,"-","*-",D25))</f>
        <v>5</v>
      </c>
    </row>
    <row r="26" spans="1:18" ht="16" thickBot="1" x14ac:dyDescent="0.25">
      <c r="A26" s="39" t="str">
        <f>_xlfn.CONCAT(_IgnoreMe!E15,"-",_IgnoreMe!G15,"-",_IgnoreMe!I15)</f>
        <v>JW-Renegades-Penguins</v>
      </c>
      <c r="B26" s="4" t="s">
        <v>83</v>
      </c>
      <c r="C26" s="4"/>
      <c r="E26" s="48">
        <f>SUM(E23:E25)</f>
        <v>7</v>
      </c>
      <c r="F26" s="48">
        <f>SUM(F23:F25)</f>
        <v>10</v>
      </c>
      <c r="G26" s="48">
        <f>SUM(G23:G25)</f>
        <v>9</v>
      </c>
      <c r="H26" s="51"/>
    </row>
    <row r="27" spans="1:18" ht="16" thickTop="1" x14ac:dyDescent="0.2">
      <c r="A27" s="39" t="str">
        <f>_xlfn.CONCAT(_IgnoreMe!E16,"-",_IgnoreMe!G16,"-",_IgnoreMe!I16)</f>
        <v>10U-Renegades-Thunder</v>
      </c>
      <c r="B27" s="4" t="s">
        <v>83</v>
      </c>
      <c r="C27" s="4"/>
    </row>
    <row r="28" spans="1:18" x14ac:dyDescent="0.2">
      <c r="A28" s="39" t="str">
        <f>_xlfn.CONCAT(_IgnoreMe!E17,"-",_IgnoreMe!G17,"-",_IgnoreMe!I17)</f>
        <v>12U-Renegades-Penguins Black</v>
      </c>
      <c r="B28" s="4" t="s">
        <v>83</v>
      </c>
      <c r="C28" s="4"/>
      <c r="E28" s="16" t="s">
        <v>25</v>
      </c>
      <c r="F28" s="41" t="s">
        <v>32</v>
      </c>
      <c r="G28" s="41" t="s">
        <v>33</v>
      </c>
      <c r="H28" s="52"/>
    </row>
    <row r="29" spans="1:18" x14ac:dyDescent="0.2">
      <c r="A29" s="39" t="str">
        <f>_xlfn.CONCAT(_IgnoreMe!E18,"-",_IgnoreMe!G18,"-",_IgnoreMe!I18)</f>
        <v>Snr A-Wolves-Sharks</v>
      </c>
      <c r="B29" s="4" t="s">
        <v>83</v>
      </c>
      <c r="C29" s="4"/>
      <c r="D29" s="3"/>
      <c r="E29" s="41" t="s">
        <v>30</v>
      </c>
      <c r="F29" s="41" t="s">
        <v>30</v>
      </c>
      <c r="G29" s="41" t="s">
        <v>30</v>
      </c>
      <c r="H29" s="52"/>
    </row>
    <row r="30" spans="1:18" x14ac:dyDescent="0.2">
      <c r="A30" s="39" t="str">
        <f>_xlfn.CONCAT(_IgnoreMe!E19,"-",_IgnoreMe!G19,"-",_IgnoreMe!I19)</f>
        <v>10U-Thunder-Penguins</v>
      </c>
      <c r="B30" s="4" t="s">
        <v>83</v>
      </c>
      <c r="C30" s="4"/>
      <c r="D30" s="4" t="str">
        <f>E28</f>
        <v>Penguins</v>
      </c>
      <c r="E30" s="49">
        <f t="shared" ref="E30:G32" si="3">COUNTIF($A$22:$A$250,_xlfn.CONCAT(E$29,"-",$D30,"-",E$28))+COUNTIF($A$22:$A$250,_xlfn.CONCAT(E$29,"-",E$28,"-",$D30))</f>
        <v>0</v>
      </c>
      <c r="F30">
        <f t="shared" si="3"/>
        <v>2</v>
      </c>
      <c r="G30">
        <f t="shared" si="3"/>
        <v>4</v>
      </c>
      <c r="H30" s="3"/>
      <c r="M30">
        <f>COUNTIF($A$22:$A$250,_xlfn.CONCAT(E$29,"-",D30,"-*"))</f>
        <v>3</v>
      </c>
      <c r="N30">
        <f>COUNTIF($A$22:$A$250,_xlfn.CONCAT(E$29,"-","*-",D30))</f>
        <v>5</v>
      </c>
    </row>
    <row r="31" spans="1:18" x14ac:dyDescent="0.2">
      <c r="A31" s="39" t="str">
        <f>_xlfn.CONCAT(_IgnoreMe!E20,"-",_IgnoreMe!G20,"-",_IgnoreMe!I20)</f>
        <v>Snr A-Lions-Wolves</v>
      </c>
      <c r="B31" s="4" t="s">
        <v>83</v>
      </c>
      <c r="C31" s="4"/>
      <c r="D31" s="4" t="str">
        <f>F28</f>
        <v>Thunder</v>
      </c>
      <c r="E31">
        <f t="shared" si="3"/>
        <v>2</v>
      </c>
      <c r="F31" s="49">
        <f t="shared" si="3"/>
        <v>0</v>
      </c>
      <c r="G31">
        <f t="shared" si="3"/>
        <v>2</v>
      </c>
      <c r="H31" s="3"/>
      <c r="I31" s="39"/>
      <c r="J31" s="39"/>
      <c r="K31" s="39"/>
      <c r="M31">
        <f>COUNTIF($A$22:$A$250,_xlfn.CONCAT(E$29,"-",D31,"-*"))</f>
        <v>3</v>
      </c>
      <c r="N31">
        <f>COUNTIF($A$22:$A$250,_xlfn.CONCAT(E$29,"-","*-",D31))</f>
        <v>1</v>
      </c>
    </row>
    <row r="32" spans="1:18" x14ac:dyDescent="0.2">
      <c r="A32" s="39" t="str">
        <f>_xlfn.CONCAT(_IgnoreMe!E21,"-",_IgnoreMe!G21,"-",_IgnoreMe!I21)</f>
        <v>12U-Penguins Black-Penguins White</v>
      </c>
      <c r="B32" s="4" t="s">
        <v>83</v>
      </c>
      <c r="C32" s="4"/>
      <c r="D32" s="4" t="str">
        <f>G28</f>
        <v>Renegades</v>
      </c>
      <c r="E32">
        <f t="shared" si="3"/>
        <v>4</v>
      </c>
      <c r="F32">
        <f t="shared" si="3"/>
        <v>2</v>
      </c>
      <c r="G32" s="49">
        <f t="shared" si="3"/>
        <v>0</v>
      </c>
      <c r="H32" s="3"/>
      <c r="I32" s="41"/>
      <c r="J32" s="41"/>
      <c r="K32" s="39"/>
      <c r="M32">
        <f>COUNTIF($A$22:$A$250,_xlfn.CONCAT(E$29,"-",D32,"-*"))</f>
        <v>3</v>
      </c>
      <c r="N32">
        <f>COUNTIF($A$22:$A$250,_xlfn.CONCAT(E$29,"-","*-",D32))</f>
        <v>3</v>
      </c>
    </row>
    <row r="33" spans="1:18" ht="16" thickBot="1" x14ac:dyDescent="0.25">
      <c r="A33" s="39" t="str">
        <f>_xlfn.CONCAT(_IgnoreMe!E22,"-",_IgnoreMe!G22,"-",_IgnoreMe!I22)</f>
        <v>Snr A-Sharks-Lions</v>
      </c>
      <c r="B33" s="4" t="s">
        <v>83</v>
      </c>
      <c r="C33" s="4"/>
      <c r="E33" s="48">
        <f>SUM(E30:E32)</f>
        <v>6</v>
      </c>
      <c r="F33" s="48">
        <f>SUM(F30:F32)</f>
        <v>4</v>
      </c>
      <c r="G33" s="48">
        <f>SUM(G30:G32)</f>
        <v>6</v>
      </c>
      <c r="H33" s="51"/>
      <c r="I33" s="41"/>
      <c r="J33" s="41"/>
      <c r="K33" s="39"/>
    </row>
    <row r="34" spans="1:18" ht="16" thickTop="1" x14ac:dyDescent="0.2">
      <c r="A34" s="39" t="str">
        <f>_xlfn.CONCAT(_IgnoreMe!E23,"-",_IgnoreMe!G23,"-",_IgnoreMe!I23)</f>
        <v>0-0-0</v>
      </c>
      <c r="B34" s="4" t="s">
        <v>83</v>
      </c>
      <c r="C34" s="4"/>
      <c r="H34" s="51"/>
      <c r="I34" s="39"/>
      <c r="J34" s="39"/>
      <c r="K34" s="39"/>
    </row>
    <row r="35" spans="1:18" x14ac:dyDescent="0.2">
      <c r="A35" s="39" t="str">
        <f>_xlfn.CONCAT(_IgnoreMe!E24,"-",_IgnoreMe!G24,"-",_IgnoreMe!I24)</f>
        <v>Snr A-Penguins-Sharks</v>
      </c>
      <c r="B35" s="4" t="s">
        <v>83</v>
      </c>
      <c r="C35" s="4"/>
      <c r="D35" s="4"/>
      <c r="E35" s="16" t="s">
        <v>25</v>
      </c>
      <c r="F35" s="41" t="s">
        <v>32</v>
      </c>
      <c r="G35" s="41" t="s">
        <v>41</v>
      </c>
      <c r="H35" s="41" t="s">
        <v>28</v>
      </c>
      <c r="I35" s="41" t="s">
        <v>27</v>
      </c>
      <c r="J35" s="41" t="s">
        <v>26</v>
      </c>
      <c r="P35" s="15" t="s">
        <v>26</v>
      </c>
      <c r="Q35" s="15" t="s">
        <v>25</v>
      </c>
    </row>
    <row r="36" spans="1:18" x14ac:dyDescent="0.2">
      <c r="A36" s="39" t="str">
        <f>_xlfn.CONCAT(_IgnoreMe!E25,"-",_IgnoreMe!G25,"-",_IgnoreMe!I25)</f>
        <v>Snr A-Lions-Thunder</v>
      </c>
      <c r="B36" s="4" t="s">
        <v>83</v>
      </c>
      <c r="C36" s="4"/>
      <c r="D36" s="4"/>
      <c r="E36" s="16" t="s">
        <v>29</v>
      </c>
      <c r="F36" s="16" t="s">
        <v>29</v>
      </c>
      <c r="G36" s="16" t="s">
        <v>29</v>
      </c>
      <c r="H36" s="16" t="s">
        <v>29</v>
      </c>
      <c r="I36" s="16" t="s">
        <v>29</v>
      </c>
      <c r="J36" s="16" t="s">
        <v>29</v>
      </c>
      <c r="Q36" s="15" t="s">
        <v>27</v>
      </c>
    </row>
    <row r="37" spans="1:18" x14ac:dyDescent="0.2">
      <c r="A37" s="39" t="str">
        <f>_xlfn.CONCAT(_IgnoreMe!E26,"-",_IgnoreMe!G26,"-",_IgnoreMe!I26)</f>
        <v>Snr B-Penguins Black-Rangers</v>
      </c>
      <c r="B37" s="4" t="s">
        <v>83</v>
      </c>
      <c r="C37" s="4"/>
      <c r="D37" s="4" t="str">
        <f>E35</f>
        <v>Penguins</v>
      </c>
      <c r="E37" s="49">
        <f t="shared" ref="E37:J42" si="4">COUNTIF($A$22:$A$250,_xlfn.CONCAT(E$36,"-",$D37,"-",E$35))+COUNTIF($A$22:$A$250,_xlfn.CONCAT(E$36,"-",E$35,"-",$D37))</f>
        <v>0</v>
      </c>
      <c r="F37">
        <f t="shared" si="4"/>
        <v>3</v>
      </c>
      <c r="G37">
        <f t="shared" si="4"/>
        <v>2</v>
      </c>
      <c r="H37">
        <f t="shared" si="4"/>
        <v>2</v>
      </c>
      <c r="I37">
        <f t="shared" si="4"/>
        <v>1</v>
      </c>
      <c r="J37">
        <f t="shared" si="4"/>
        <v>2</v>
      </c>
      <c r="M37">
        <f t="shared" ref="M37:M42" si="5">COUNTIF($A$22:$A$250,_xlfn.CONCAT(E$36,"-",D37,"-*"))</f>
        <v>6</v>
      </c>
      <c r="N37">
        <f t="shared" ref="N37:N42" si="6">COUNTIF($A$22:$A$250,_xlfn.CONCAT(E$36,"-","*-",D37))</f>
        <v>4</v>
      </c>
      <c r="Q37" s="15" t="s">
        <v>32</v>
      </c>
      <c r="R37">
        <v>2</v>
      </c>
    </row>
    <row r="38" spans="1:18" x14ac:dyDescent="0.2">
      <c r="A38" s="39" t="str">
        <f>_xlfn.CONCAT(_IgnoreMe!E27,"-",_IgnoreMe!G27,"-",_IgnoreMe!I27)</f>
        <v>JW-Thunder-Penguins</v>
      </c>
      <c r="B38" s="4" t="s">
        <v>83</v>
      </c>
      <c r="C38" s="4"/>
      <c r="D38" s="4" t="str">
        <f>F35</f>
        <v>Thunder</v>
      </c>
      <c r="E38">
        <f t="shared" si="4"/>
        <v>3</v>
      </c>
      <c r="F38" s="49">
        <f t="shared" si="4"/>
        <v>0</v>
      </c>
      <c r="G38">
        <f t="shared" si="4"/>
        <v>2</v>
      </c>
      <c r="H38">
        <f t="shared" si="4"/>
        <v>2</v>
      </c>
      <c r="I38">
        <f t="shared" si="4"/>
        <v>2</v>
      </c>
      <c r="J38">
        <f t="shared" si="4"/>
        <v>1</v>
      </c>
      <c r="M38">
        <f t="shared" si="5"/>
        <v>4</v>
      </c>
      <c r="N38">
        <f t="shared" si="6"/>
        <v>6</v>
      </c>
      <c r="Q38" s="15" t="s">
        <v>41</v>
      </c>
      <c r="R38">
        <v>1</v>
      </c>
    </row>
    <row r="39" spans="1:18" x14ac:dyDescent="0.2">
      <c r="A39" s="39" t="str">
        <f>_xlfn.CONCAT(_IgnoreMe!E28,"-",_IgnoreMe!G28,"-",_IgnoreMe!I28)</f>
        <v>Snr A-Sharks-Thunder</v>
      </c>
      <c r="B39" s="4" t="s">
        <v>83</v>
      </c>
      <c r="C39" s="4"/>
      <c r="D39" s="4" t="str">
        <f>G35</f>
        <v>Sharks</v>
      </c>
      <c r="E39">
        <f t="shared" si="4"/>
        <v>2</v>
      </c>
      <c r="F39">
        <f t="shared" si="4"/>
        <v>2</v>
      </c>
      <c r="G39" s="49">
        <f t="shared" si="4"/>
        <v>0</v>
      </c>
      <c r="H39">
        <f t="shared" si="4"/>
        <v>2</v>
      </c>
      <c r="I39">
        <f t="shared" si="4"/>
        <v>2</v>
      </c>
      <c r="J39">
        <f t="shared" si="4"/>
        <v>1</v>
      </c>
      <c r="M39">
        <f t="shared" si="5"/>
        <v>5</v>
      </c>
      <c r="N39">
        <f t="shared" si="6"/>
        <v>4</v>
      </c>
      <c r="Q39" s="15" t="s">
        <v>28</v>
      </c>
      <c r="R39">
        <v>1</v>
      </c>
    </row>
    <row r="40" spans="1:18" x14ac:dyDescent="0.2">
      <c r="A40" s="39" t="str">
        <f>_xlfn.CONCAT(_IgnoreMe!E29,"-",_IgnoreMe!G29,"-",_IgnoreMe!I29)</f>
        <v>Snr A-Wolves-Lions</v>
      </c>
      <c r="B40" s="4" t="s">
        <v>83</v>
      </c>
      <c r="C40" s="4"/>
      <c r="D40" s="4" t="str">
        <f>H35</f>
        <v>Wolves</v>
      </c>
      <c r="E40">
        <f t="shared" si="4"/>
        <v>2</v>
      </c>
      <c r="F40">
        <f t="shared" si="4"/>
        <v>2</v>
      </c>
      <c r="G40">
        <f t="shared" si="4"/>
        <v>2</v>
      </c>
      <c r="H40" s="49">
        <f t="shared" si="4"/>
        <v>0</v>
      </c>
      <c r="I40">
        <f t="shared" si="4"/>
        <v>1</v>
      </c>
      <c r="J40">
        <f t="shared" si="4"/>
        <v>2</v>
      </c>
      <c r="M40">
        <f t="shared" si="5"/>
        <v>4</v>
      </c>
      <c r="N40">
        <f t="shared" si="6"/>
        <v>5</v>
      </c>
    </row>
    <row r="41" spans="1:18" x14ac:dyDescent="0.2">
      <c r="A41" s="39" t="str">
        <f>_xlfn.CONCAT(_IgnoreMe!E30,"-",_IgnoreMe!G30,"-",_IgnoreMe!I30)</f>
        <v>Snr B-Rangers-Rangers Masters</v>
      </c>
      <c r="B41" s="4" t="s">
        <v>83</v>
      </c>
      <c r="C41" s="4"/>
      <c r="D41" s="4" t="str">
        <f>I35</f>
        <v>Whalers</v>
      </c>
      <c r="E41">
        <f t="shared" si="4"/>
        <v>1</v>
      </c>
      <c r="F41">
        <f t="shared" si="4"/>
        <v>2</v>
      </c>
      <c r="G41">
        <f t="shared" si="4"/>
        <v>2</v>
      </c>
      <c r="H41">
        <f t="shared" si="4"/>
        <v>1</v>
      </c>
      <c r="I41" s="49">
        <f t="shared" si="4"/>
        <v>0</v>
      </c>
      <c r="J41">
        <f t="shared" si="4"/>
        <v>3</v>
      </c>
      <c r="M41">
        <f t="shared" si="5"/>
        <v>4</v>
      </c>
      <c r="N41">
        <f t="shared" si="6"/>
        <v>5</v>
      </c>
      <c r="P41" s="15" t="s">
        <v>27</v>
      </c>
      <c r="Q41" s="15" t="s">
        <v>25</v>
      </c>
    </row>
    <row r="42" spans="1:18" x14ac:dyDescent="0.2">
      <c r="A42" s="39" t="str">
        <f>_xlfn.CONCAT(_IgnoreMe!E31,"-",_IgnoreMe!G31,"-",_IgnoreMe!I31)</f>
        <v>JW-Renegades-Thunder</v>
      </c>
      <c r="B42" s="4" t="s">
        <v>83</v>
      </c>
      <c r="C42" s="4"/>
      <c r="D42" s="4" t="str">
        <f>J35</f>
        <v>Lions</v>
      </c>
      <c r="E42">
        <f t="shared" si="4"/>
        <v>2</v>
      </c>
      <c r="F42">
        <f t="shared" si="4"/>
        <v>1</v>
      </c>
      <c r="G42">
        <f t="shared" si="4"/>
        <v>1</v>
      </c>
      <c r="H42">
        <f t="shared" si="4"/>
        <v>2</v>
      </c>
      <c r="I42">
        <f t="shared" si="4"/>
        <v>3</v>
      </c>
      <c r="J42" s="49">
        <f t="shared" si="4"/>
        <v>0</v>
      </c>
      <c r="M42">
        <f t="shared" si="5"/>
        <v>5</v>
      </c>
      <c r="N42">
        <f t="shared" si="6"/>
        <v>4</v>
      </c>
      <c r="Q42" s="15" t="s">
        <v>26</v>
      </c>
      <c r="R42" s="60"/>
    </row>
    <row r="43" spans="1:18" ht="16" thickBot="1" x14ac:dyDescent="0.25">
      <c r="A43" s="39" t="str">
        <f>_xlfn.CONCAT(_IgnoreMe!E32,"-",_IgnoreMe!G32,"-",_IgnoreMe!I32)</f>
        <v>Snr A-Penguins-Wolves</v>
      </c>
      <c r="B43" s="4" t="s">
        <v>83</v>
      </c>
      <c r="C43" s="4"/>
      <c r="D43" s="4"/>
      <c r="E43" s="48">
        <f t="shared" ref="E43:J43" si="7">SUM(E37:E42)</f>
        <v>10</v>
      </c>
      <c r="F43" s="48">
        <f t="shared" si="7"/>
        <v>10</v>
      </c>
      <c r="G43" s="48">
        <f t="shared" si="7"/>
        <v>9</v>
      </c>
      <c r="H43" s="48">
        <f t="shared" si="7"/>
        <v>9</v>
      </c>
      <c r="I43" s="48">
        <f t="shared" si="7"/>
        <v>9</v>
      </c>
      <c r="J43" s="48">
        <f t="shared" si="7"/>
        <v>9</v>
      </c>
      <c r="Q43" s="15" t="s">
        <v>32</v>
      </c>
      <c r="R43" s="15">
        <v>1</v>
      </c>
    </row>
    <row r="44" spans="1:18" ht="16" thickTop="1" x14ac:dyDescent="0.2">
      <c r="A44" s="39" t="str">
        <f>_xlfn.CONCAT(_IgnoreMe!E33,"-",_IgnoreMe!G33,"-",_IgnoreMe!I33)</f>
        <v>Snr B-Rangers Masters-Penguins Black</v>
      </c>
      <c r="B44" s="4" t="s">
        <v>83</v>
      </c>
      <c r="C44" s="4"/>
      <c r="D44" s="4"/>
      <c r="Q44" s="15" t="s">
        <v>41</v>
      </c>
      <c r="R44">
        <v>1</v>
      </c>
    </row>
    <row r="45" spans="1:18" x14ac:dyDescent="0.2">
      <c r="A45" s="39" t="str">
        <f>_xlfn.CONCAT(_IgnoreMe!E34,"-",_IgnoreMe!G34,"-",_IgnoreMe!I34)</f>
        <v>JW-Penguins-Renegades</v>
      </c>
      <c r="B45" s="4" t="s">
        <v>83</v>
      </c>
      <c r="C45" s="4"/>
      <c r="E45" s="16" t="s">
        <v>36</v>
      </c>
      <c r="F45" s="41" t="s">
        <v>37</v>
      </c>
      <c r="G45" s="41" t="s">
        <v>40</v>
      </c>
      <c r="H45" s="16" t="s">
        <v>119</v>
      </c>
      <c r="I45" s="41" t="s">
        <v>27</v>
      </c>
      <c r="J45" s="41" t="s">
        <v>61</v>
      </c>
      <c r="K45" s="41" t="s">
        <v>44</v>
      </c>
      <c r="Q45" s="15" t="s">
        <v>28</v>
      </c>
      <c r="R45">
        <v>2</v>
      </c>
    </row>
    <row r="46" spans="1:18" x14ac:dyDescent="0.2">
      <c r="A46" s="39" t="str">
        <f>_xlfn.CONCAT(_IgnoreMe!E35,"-",_IgnoreMe!G35,"-",_IgnoreMe!I35)</f>
        <v>0-0-0</v>
      </c>
      <c r="B46" s="4" t="s">
        <v>83</v>
      </c>
      <c r="C46" s="4"/>
      <c r="E46" s="41" t="s">
        <v>39</v>
      </c>
      <c r="F46" s="41" t="s">
        <v>39</v>
      </c>
      <c r="G46" s="41" t="s">
        <v>39</v>
      </c>
      <c r="H46" s="41" t="s">
        <v>39</v>
      </c>
      <c r="I46" s="41" t="s">
        <v>39</v>
      </c>
      <c r="J46" s="41" t="s">
        <v>39</v>
      </c>
      <c r="K46" s="41" t="s">
        <v>39</v>
      </c>
    </row>
    <row r="47" spans="1:18" x14ac:dyDescent="0.2">
      <c r="A47" s="39" t="str">
        <f>_xlfn.CONCAT(_IgnoreMe!E36,"-",_IgnoreMe!G36,"-",_IgnoreMe!I36)</f>
        <v>0-0-0</v>
      </c>
      <c r="B47" s="4" t="s">
        <v>83</v>
      </c>
      <c r="C47" s="4"/>
      <c r="D47" t="str">
        <f>E45</f>
        <v>Penguins Black</v>
      </c>
      <c r="E47" s="49">
        <f t="shared" ref="E47:K49" si="8">COUNTIF($A$22:$A$250,_xlfn.CONCAT(E$46,"-",$D47,"-",E$45))+COUNTIF($A$22:$A$250,_xlfn.CONCAT(E$46,"-",E$45,"-",$D47))</f>
        <v>0</v>
      </c>
      <c r="F47">
        <f t="shared" si="8"/>
        <v>1</v>
      </c>
      <c r="G47">
        <f t="shared" si="8"/>
        <v>3</v>
      </c>
      <c r="H47">
        <f t="shared" si="8"/>
        <v>3</v>
      </c>
      <c r="I47">
        <f t="shared" si="8"/>
        <v>2</v>
      </c>
      <c r="J47">
        <f t="shared" si="8"/>
        <v>0</v>
      </c>
      <c r="K47">
        <f t="shared" si="8"/>
        <v>0</v>
      </c>
      <c r="M47">
        <f>COUNTIF($A$22:$A$250,_xlfn.CONCAT(E$46,"-",D47,"-*"))</f>
        <v>6</v>
      </c>
      <c r="N47">
        <f>COUNTIF($A$22:$A$250,_xlfn.CONCAT(E$46,"-","*-",D47))</f>
        <v>7</v>
      </c>
    </row>
    <row r="48" spans="1:18" x14ac:dyDescent="0.2">
      <c r="A48" s="39" t="str">
        <f>_xlfn.CONCAT(_IgnoreMe!E37,"-",_IgnoreMe!G37,"-",_IgnoreMe!I37)</f>
        <v>Snr A-Lions-Whalers</v>
      </c>
      <c r="B48" s="4" t="s">
        <v>83</v>
      </c>
      <c r="C48" s="4"/>
      <c r="D48" t="str">
        <f>F45</f>
        <v>Penguins White</v>
      </c>
      <c r="E48">
        <f t="shared" si="8"/>
        <v>1</v>
      </c>
      <c r="F48" s="49">
        <f t="shared" si="8"/>
        <v>0</v>
      </c>
      <c r="G48">
        <f t="shared" si="8"/>
        <v>3</v>
      </c>
      <c r="H48">
        <f t="shared" si="8"/>
        <v>3</v>
      </c>
      <c r="I48">
        <f t="shared" si="8"/>
        <v>0</v>
      </c>
      <c r="J48">
        <f t="shared" si="8"/>
        <v>0</v>
      </c>
      <c r="K48">
        <f t="shared" si="8"/>
        <v>0</v>
      </c>
      <c r="M48">
        <f>COUNTIF($A$22:$A$250,_xlfn.CONCAT(E$46,"-",D48,"-*"))</f>
        <v>5</v>
      </c>
      <c r="N48">
        <f>COUNTIF($A$22:$A$250,_xlfn.CONCAT(E$46,"-","*-",D48))</f>
        <v>4</v>
      </c>
    </row>
    <row r="49" spans="1:14" x14ac:dyDescent="0.2">
      <c r="A49" s="39" t="str">
        <f>_xlfn.CONCAT(_IgnoreMe!E38,"-",_IgnoreMe!G38,"-",_IgnoreMe!I38)</f>
        <v>0-0-0</v>
      </c>
      <c r="B49" s="4" t="s">
        <v>83</v>
      </c>
      <c r="C49" s="4"/>
      <c r="D49" t="str">
        <f>G45</f>
        <v>Rangers</v>
      </c>
      <c r="E49">
        <f t="shared" si="8"/>
        <v>3</v>
      </c>
      <c r="F49">
        <f t="shared" si="8"/>
        <v>3</v>
      </c>
      <c r="G49" s="49">
        <f t="shared" si="8"/>
        <v>0</v>
      </c>
      <c r="H49">
        <f t="shared" si="8"/>
        <v>3</v>
      </c>
      <c r="I49">
        <f t="shared" si="8"/>
        <v>2</v>
      </c>
      <c r="J49">
        <f t="shared" si="8"/>
        <v>0</v>
      </c>
      <c r="K49">
        <f t="shared" si="8"/>
        <v>0</v>
      </c>
      <c r="M49">
        <f>COUNTIF($A$22:$A$250,_xlfn.CONCAT(E$46,"-",D49,"-*"))</f>
        <v>6</v>
      </c>
      <c r="N49">
        <f>COUNTIF($A$22:$A$250,_xlfn.CONCAT(E$46,"-","*-",D49))</f>
        <v>7</v>
      </c>
    </row>
    <row r="50" spans="1:14" x14ac:dyDescent="0.2">
      <c r="A50" s="39" t="str">
        <f>_xlfn.CONCAT(_IgnoreMe!E39,"-",_IgnoreMe!G39,"-",_IgnoreMe!I39)</f>
        <v>Snr A-Whalers-Lions</v>
      </c>
      <c r="B50" s="4"/>
      <c r="C50" s="4"/>
      <c r="D50" t="str">
        <f>H45</f>
        <v>Rangers Masters</v>
      </c>
      <c r="E50">
        <f t="shared" ref="E50:F53" si="9">COUNTIF($A$22:$A$250,_xlfn.CONCAT(E$46,"-",$D50,"-",E$45))+COUNTIF($A$22:$A$250,_xlfn.CONCAT(E$46,"-",E$45,"-",$D50))</f>
        <v>3</v>
      </c>
      <c r="F50">
        <f t="shared" si="9"/>
        <v>3</v>
      </c>
      <c r="G50">
        <f t="shared" ref="G50:K53" si="10">COUNTIF($A$22:$A$250,_xlfn.CONCAT(G$46,"-",$D50,"-",G$45))+COUNTIF($A$22:$A$250,_xlfn.CONCAT(G$46,"-",G$45,"-",$D50))</f>
        <v>3</v>
      </c>
      <c r="H50" s="49">
        <f t="shared" si="10"/>
        <v>0</v>
      </c>
      <c r="I50">
        <f t="shared" si="10"/>
        <v>2</v>
      </c>
      <c r="J50">
        <f t="shared" si="10"/>
        <v>0</v>
      </c>
      <c r="K50">
        <f t="shared" si="10"/>
        <v>0</v>
      </c>
    </row>
    <row r="51" spans="1:14" x14ac:dyDescent="0.2">
      <c r="A51" s="39" t="str">
        <f>_xlfn.CONCAT(_IgnoreMe!E40,"-",_IgnoreMe!G40,"-",_IgnoreMe!I40)</f>
        <v>0-0-0</v>
      </c>
      <c r="B51" s="4" t="s">
        <v>83</v>
      </c>
      <c r="C51" s="4"/>
      <c r="D51" t="str">
        <f>I45</f>
        <v>Whalers</v>
      </c>
      <c r="E51">
        <f t="shared" si="9"/>
        <v>2</v>
      </c>
      <c r="F51">
        <f t="shared" si="9"/>
        <v>0</v>
      </c>
      <c r="G51">
        <f t="shared" si="10"/>
        <v>2</v>
      </c>
      <c r="H51">
        <f t="shared" si="10"/>
        <v>2</v>
      </c>
      <c r="I51" s="49">
        <f t="shared" si="10"/>
        <v>0</v>
      </c>
      <c r="J51">
        <f t="shared" si="10"/>
        <v>0</v>
      </c>
      <c r="K51">
        <f t="shared" si="10"/>
        <v>0</v>
      </c>
      <c r="M51">
        <f>COUNTIF($A$22:$A$250,_xlfn.CONCAT(E$46,"-",D51,"-*"))</f>
        <v>4</v>
      </c>
      <c r="N51">
        <f>COUNTIF($A$22:$A$250,_xlfn.CONCAT(E$46,"-","*-",D51))</f>
        <v>4</v>
      </c>
    </row>
    <row r="52" spans="1:14" x14ac:dyDescent="0.2">
      <c r="A52" s="39" t="str">
        <f>_xlfn.CONCAT(_IgnoreMe!E41,"-",_IgnoreMe!G41,"-",_IgnoreMe!I41)</f>
        <v>Snr A (Friendly)-Whalers-Lions</v>
      </c>
      <c r="B52" s="4" t="s">
        <v>83</v>
      </c>
      <c r="C52" s="4"/>
      <c r="D52" t="str">
        <f>J45</f>
        <v>Renegades 16U</v>
      </c>
      <c r="E52">
        <f t="shared" si="9"/>
        <v>0</v>
      </c>
      <c r="F52">
        <f t="shared" si="9"/>
        <v>0</v>
      </c>
      <c r="G52">
        <f t="shared" si="10"/>
        <v>0</v>
      </c>
      <c r="H52">
        <f t="shared" si="10"/>
        <v>0</v>
      </c>
      <c r="I52">
        <f t="shared" si="10"/>
        <v>0</v>
      </c>
      <c r="J52" s="49">
        <f t="shared" si="10"/>
        <v>0</v>
      </c>
      <c r="K52">
        <f t="shared" si="10"/>
        <v>0</v>
      </c>
      <c r="M52">
        <f>COUNTIF($A$22:$A$250,_xlfn.CONCAT(E$46,"-",D52,"-*"))</f>
        <v>0</v>
      </c>
      <c r="N52">
        <f>COUNTIF($A$22:$A$250,_xlfn.CONCAT(E$46,"-","*-",D52))</f>
        <v>0</v>
      </c>
    </row>
    <row r="53" spans="1:14" x14ac:dyDescent="0.2">
      <c r="A53" s="39" t="str">
        <f>_xlfn.CONCAT(_IgnoreMe!E42,"-",_IgnoreMe!G42,"-",_IgnoreMe!I42)</f>
        <v>0-0-0</v>
      </c>
      <c r="B53" s="4" t="s">
        <v>83</v>
      </c>
      <c r="C53" s="4"/>
      <c r="D53" t="str">
        <f>K45</f>
        <v>Renegades SW</v>
      </c>
      <c r="E53">
        <f t="shared" si="9"/>
        <v>0</v>
      </c>
      <c r="F53">
        <f t="shared" si="9"/>
        <v>0</v>
      </c>
      <c r="G53">
        <f t="shared" si="10"/>
        <v>0</v>
      </c>
      <c r="H53">
        <f t="shared" si="10"/>
        <v>0</v>
      </c>
      <c r="I53">
        <f t="shared" si="10"/>
        <v>0</v>
      </c>
      <c r="J53">
        <f t="shared" si="10"/>
        <v>0</v>
      </c>
      <c r="K53" s="49">
        <f t="shared" si="10"/>
        <v>0</v>
      </c>
      <c r="M53">
        <f>COUNTIF($A$22:$A$250,_xlfn.CONCAT(E$46,"-",D53,"-*"))</f>
        <v>0</v>
      </c>
      <c r="N53">
        <f>COUNTIF($A$22:$A$250,_xlfn.CONCAT(E$46,"-","*-",D53))</f>
        <v>0</v>
      </c>
    </row>
    <row r="54" spans="1:14" ht="16" thickBot="1" x14ac:dyDescent="0.25">
      <c r="A54" s="39" t="str">
        <f>_xlfn.CONCAT(_IgnoreMe!E43,"-",_IgnoreMe!G43,"-",_IgnoreMe!I43)</f>
        <v>Snr A (Friendly)-Lions-Whalers</v>
      </c>
      <c r="B54" s="4" t="s">
        <v>83</v>
      </c>
      <c r="C54" s="4"/>
      <c r="E54" s="48">
        <f t="shared" ref="E54:G54" si="11">SUM(E47:E53)</f>
        <v>9</v>
      </c>
      <c r="F54" s="48">
        <f t="shared" si="11"/>
        <v>7</v>
      </c>
      <c r="G54" s="48">
        <f t="shared" si="11"/>
        <v>11</v>
      </c>
      <c r="H54" s="48">
        <f>SUM(H47:H53)</f>
        <v>11</v>
      </c>
      <c r="I54" s="48">
        <f>SUM(I47:I53)</f>
        <v>6</v>
      </c>
      <c r="J54" s="48">
        <f>SUM(J47:J53)</f>
        <v>0</v>
      </c>
      <c r="K54" s="48">
        <f>SUM(K47:K53)</f>
        <v>0</v>
      </c>
    </row>
    <row r="55" spans="1:14" ht="16" thickTop="1" x14ac:dyDescent="0.2">
      <c r="A55" s="39" t="str">
        <f>_xlfn.CONCAT(_IgnoreMe!E44,"-",_IgnoreMe!G44,"-",_IgnoreMe!I44)</f>
        <v>0-0-0</v>
      </c>
      <c r="B55" s="4" t="s">
        <v>83</v>
      </c>
      <c r="F55" s="15"/>
    </row>
    <row r="56" spans="1:14" x14ac:dyDescent="0.2">
      <c r="A56" s="39" t="str">
        <f>_xlfn.CONCAT(_IgnoreMe!E45,"-",_IgnoreMe!G45,"-",_IgnoreMe!I45)</f>
        <v>0-0-0</v>
      </c>
      <c r="B56" s="4" t="s">
        <v>83</v>
      </c>
      <c r="F56" s="15"/>
      <c r="M56" s="15"/>
      <c r="N56" s="55"/>
    </row>
    <row r="57" spans="1:14" x14ac:dyDescent="0.2">
      <c r="A57" s="39" t="str">
        <f>_xlfn.CONCAT(_IgnoreMe!E46,"-",_IgnoreMe!G46,"-",_IgnoreMe!I46)</f>
        <v>0-0-0</v>
      </c>
      <c r="B57" s="4" t="s">
        <v>83</v>
      </c>
      <c r="F57" s="15"/>
      <c r="L57" s="15"/>
      <c r="N57" s="55"/>
    </row>
    <row r="58" spans="1:14" x14ac:dyDescent="0.2">
      <c r="A58" s="39" t="str">
        <f>_xlfn.CONCAT(_IgnoreMe!E47,"-",_IgnoreMe!G47,"-",_IgnoreMe!I47)</f>
        <v>0-0-0</v>
      </c>
      <c r="B58" s="4" t="s">
        <v>83</v>
      </c>
      <c r="F58" s="15"/>
      <c r="N58" s="55"/>
    </row>
    <row r="59" spans="1:14" x14ac:dyDescent="0.2">
      <c r="A59" s="39" t="str">
        <f>_xlfn.CONCAT(_IgnoreMe!E48,"-",_IgnoreMe!G48,"-",_IgnoreMe!I48)</f>
        <v>0-0-0</v>
      </c>
      <c r="B59" s="4" t="s">
        <v>83</v>
      </c>
      <c r="N59" s="55"/>
    </row>
    <row r="60" spans="1:14" x14ac:dyDescent="0.2">
      <c r="A60" s="39" t="str">
        <f>_xlfn.CONCAT(_IgnoreMe!E49,"-",_IgnoreMe!G49,"-",_IgnoreMe!I49)</f>
        <v>0-0-0</v>
      </c>
      <c r="B60" s="4" t="s">
        <v>83</v>
      </c>
      <c r="D60" s="16" t="s">
        <v>93</v>
      </c>
      <c r="N60" s="15"/>
    </row>
    <row r="61" spans="1:14" x14ac:dyDescent="0.2">
      <c r="A61" s="39" t="str">
        <f>_xlfn.CONCAT(_IgnoreMe!E50,"-",_IgnoreMe!G50,"-",_IgnoreMe!I50)</f>
        <v>0-0-0</v>
      </c>
      <c r="B61" s="4" t="s">
        <v>83</v>
      </c>
      <c r="D61" s="4"/>
      <c r="E61" s="31"/>
      <c r="F61" s="31"/>
      <c r="G61" s="31"/>
      <c r="H61" s="31"/>
      <c r="I61" s="31"/>
      <c r="J61" s="31"/>
      <c r="K61" s="31"/>
      <c r="M61" s="31"/>
      <c r="N61" s="56"/>
    </row>
    <row r="62" spans="1:14" x14ac:dyDescent="0.2">
      <c r="A62" s="39" t="str">
        <f>_xlfn.CONCAT(_IgnoreMe!E51,"-",_IgnoreMe!G51,"-",_IgnoreMe!I51)</f>
        <v>0-0-0</v>
      </c>
      <c r="B62" s="4" t="s">
        <v>83</v>
      </c>
      <c r="D62" s="4"/>
      <c r="E62" s="42" t="s">
        <v>91</v>
      </c>
      <c r="F62" s="30">
        <f>SUM(E10:H10)+SUM(E19:I19)+SUM(E26:G26)+SUM(E33:G33)+SUM(E43:J43)+SUM(E54:K54)</f>
        <v>214</v>
      </c>
      <c r="G62" s="39" t="s">
        <v>86</v>
      </c>
      <c r="H62" s="32"/>
      <c r="I62" s="32"/>
      <c r="J62" s="32"/>
      <c r="K62" s="32"/>
      <c r="M62" s="32"/>
      <c r="N62" s="32"/>
    </row>
    <row r="63" spans="1:14" x14ac:dyDescent="0.2">
      <c r="A63" s="39" t="str">
        <f>_xlfn.CONCAT(_IgnoreMe!E52,"-",_IgnoreMe!G52,"-",_IgnoreMe!I52)</f>
        <v>12U-Renegades-Penguins White</v>
      </c>
      <c r="B63" s="4" t="s">
        <v>83</v>
      </c>
    </row>
    <row r="64" spans="1:14" x14ac:dyDescent="0.2">
      <c r="A64" s="39" t="str">
        <f>_xlfn.CONCAT(_IgnoreMe!E53,"-",_IgnoreMe!G53,"-",_IgnoreMe!I53)</f>
        <v>10U-Penguins-Thunder</v>
      </c>
      <c r="B64" s="4" t="s">
        <v>83</v>
      </c>
      <c r="C64" s="4"/>
      <c r="D64" s="4"/>
      <c r="E64" s="43" t="s">
        <v>90</v>
      </c>
      <c r="F64" s="47">
        <v>0</v>
      </c>
      <c r="G64" s="15"/>
    </row>
    <row r="65" spans="1:14" x14ac:dyDescent="0.2">
      <c r="A65" s="39" t="str">
        <f>_xlfn.CONCAT(_IgnoreMe!E54,"-",_IgnoreMe!G54,"-",_IgnoreMe!I54)</f>
        <v>Intermediate-Penguins-Thunder</v>
      </c>
      <c r="B65" s="4" t="s">
        <v>83</v>
      </c>
      <c r="C65" s="4"/>
      <c r="D65" s="4"/>
      <c r="E65" s="43" t="s">
        <v>92</v>
      </c>
      <c r="F65" s="46">
        <v>9</v>
      </c>
      <c r="G65" s="15" t="s">
        <v>118</v>
      </c>
    </row>
    <row r="66" spans="1:14" x14ac:dyDescent="0.2">
      <c r="A66" s="39" t="str">
        <f>_xlfn.CONCAT(_IgnoreMe!E55,"-",_IgnoreMe!G55,"-",_IgnoreMe!I55)</f>
        <v>12U-Penguins White-Penguins Black</v>
      </c>
      <c r="B66" s="4" t="s">
        <v>83</v>
      </c>
      <c r="C66" s="4"/>
      <c r="D66" s="4"/>
      <c r="E66" s="43" t="s">
        <v>99</v>
      </c>
      <c r="F66" s="46">
        <f>COUNTIF(A21:A249,"*Friendly*")</f>
        <v>13</v>
      </c>
      <c r="G66" s="15" t="s">
        <v>107</v>
      </c>
    </row>
    <row r="67" spans="1:14" x14ac:dyDescent="0.2">
      <c r="A67" s="39" t="str">
        <f>_xlfn.CONCAT(_IgnoreMe!E56,"-",_IgnoreMe!G56,"-",_IgnoreMe!I56)</f>
        <v>10U-Thunder-Penguins</v>
      </c>
      <c r="B67" s="4" t="s">
        <v>83</v>
      </c>
      <c r="C67" s="4"/>
      <c r="D67" s="4"/>
      <c r="E67" s="43" t="s">
        <v>84</v>
      </c>
      <c r="F67" s="59">
        <f>(F62-F64)/2+F65+F66</f>
        <v>129</v>
      </c>
      <c r="G67" s="15" t="s">
        <v>97</v>
      </c>
    </row>
    <row r="68" spans="1:14" x14ac:dyDescent="0.2">
      <c r="A68" s="39" t="str">
        <f>_xlfn.CONCAT(_IgnoreMe!E57,"-",_IgnoreMe!G57,"-",_IgnoreMe!I57)</f>
        <v>Intermediate-Thunder-Renegades</v>
      </c>
      <c r="B68" s="4" t="s">
        <v>83</v>
      </c>
      <c r="C68" s="4"/>
      <c r="D68" s="4"/>
      <c r="E68" s="43"/>
      <c r="F68" s="47"/>
    </row>
    <row r="69" spans="1:14" x14ac:dyDescent="0.2">
      <c r="A69" s="39" t="str">
        <f>_xlfn.CONCAT(_IgnoreMe!E58,"-",_IgnoreMe!G58,"-",_IgnoreMe!I58)</f>
        <v>12U-Penguins Black-Renegades</v>
      </c>
      <c r="B69" s="4" t="s">
        <v>83</v>
      </c>
      <c r="C69" s="4"/>
      <c r="D69" s="4"/>
      <c r="E69" s="43" t="s">
        <v>87</v>
      </c>
      <c r="F69" s="59" t="e">
        <f>Kereru!#REF!</f>
        <v>#REF!</v>
      </c>
      <c r="G69" t="s">
        <v>88</v>
      </c>
      <c r="K69" s="2"/>
      <c r="M69" s="2"/>
      <c r="N69" s="2"/>
    </row>
    <row r="70" spans="1:14" x14ac:dyDescent="0.2">
      <c r="A70" s="39" t="str">
        <f>_xlfn.CONCAT(_IgnoreMe!E59,"-",_IgnoreMe!G59,"-",_IgnoreMe!I59)</f>
        <v>Intermediate-Penguins-R+A36:I59enegades</v>
      </c>
      <c r="B70" s="4" t="s">
        <v>83</v>
      </c>
      <c r="C70" s="4"/>
      <c r="D70" s="4"/>
      <c r="E70" s="44"/>
      <c r="F70" s="46"/>
      <c r="J70" s="2"/>
      <c r="K70" s="2"/>
      <c r="M70" s="2"/>
      <c r="N70" s="2"/>
    </row>
    <row r="71" spans="1:14" x14ac:dyDescent="0.2">
      <c r="A71" s="39" t="str">
        <f>_xlfn.CONCAT(_IgnoreMe!E60,"-",_IgnoreMe!G60,"-",_IgnoreMe!I60)</f>
        <v>JW-Thunder-Renegades</v>
      </c>
      <c r="B71" s="4" t="s">
        <v>83</v>
      </c>
      <c r="C71" s="4"/>
      <c r="D71" s="4"/>
      <c r="E71" s="45" t="s">
        <v>89</v>
      </c>
      <c r="F71" s="35" t="e">
        <f>F69-F67</f>
        <v>#REF!</v>
      </c>
      <c r="G71" s="38" t="s">
        <v>85</v>
      </c>
      <c r="H71" s="4"/>
      <c r="J71" s="2"/>
      <c r="K71" s="2"/>
      <c r="M71" s="2"/>
      <c r="N71" s="2"/>
    </row>
    <row r="72" spans="1:14" x14ac:dyDescent="0.2">
      <c r="A72" s="39" t="str">
        <f>_xlfn.CONCAT(_IgnoreMe!E61,"-",_IgnoreMe!G61,"-",_IgnoreMe!I61)</f>
        <v>0-0-0</v>
      </c>
      <c r="B72" s="4" t="s">
        <v>83</v>
      </c>
      <c r="C72" s="4"/>
      <c r="D72" s="4"/>
      <c r="E72" s="4"/>
      <c r="F72" s="4"/>
      <c r="G72" s="4"/>
      <c r="H72" s="4"/>
      <c r="I72" s="4"/>
      <c r="J72" s="4"/>
      <c r="K72" s="4"/>
      <c r="M72" s="4"/>
      <c r="N72" s="4"/>
    </row>
    <row r="73" spans="1:14" x14ac:dyDescent="0.2">
      <c r="A73" s="39" t="str">
        <f>_xlfn.CONCAT(_IgnoreMe!E62,"-",_IgnoreMe!G62,"-",_IgnoreMe!I62)</f>
        <v>12U-Renegades-Penguins Black</v>
      </c>
      <c r="B73" s="4" t="s">
        <v>83</v>
      </c>
      <c r="C73" s="4"/>
      <c r="D73" s="4"/>
      <c r="E73" s="4"/>
      <c r="F73" s="4"/>
      <c r="G73" s="4"/>
      <c r="H73" s="4"/>
      <c r="I73" s="4"/>
      <c r="J73" s="4"/>
      <c r="K73" s="4"/>
      <c r="M73" s="4"/>
      <c r="N73" s="4"/>
    </row>
    <row r="74" spans="1:14" x14ac:dyDescent="0.2">
      <c r="A74" s="39" t="str">
        <f>_xlfn.CONCAT(_IgnoreMe!E63,"-",_IgnoreMe!G63,"-",_IgnoreMe!I63)</f>
        <v>10U-Renegades-Thunder</v>
      </c>
      <c r="B74" s="4" t="s">
        <v>83</v>
      </c>
      <c r="C74" s="4"/>
      <c r="D74" s="4"/>
    </row>
    <row r="75" spans="1:14" x14ac:dyDescent="0.2">
      <c r="A75" s="39" t="str">
        <f>_xlfn.CONCAT(_IgnoreMe!E64,"-",_IgnoreMe!G64,"-",_IgnoreMe!I64)</f>
        <v>Intermediate-Thunder-Penguins</v>
      </c>
      <c r="B75" s="4" t="s">
        <v>83</v>
      </c>
      <c r="C75" s="4"/>
      <c r="D75" s="4"/>
    </row>
    <row r="76" spans="1:14" x14ac:dyDescent="0.2">
      <c r="A76" s="39" t="str">
        <f>_xlfn.CONCAT(_IgnoreMe!E65,"-",_IgnoreMe!G65,"-",_IgnoreMe!I65)</f>
        <v>12U-Penguins Black-Penguins White</v>
      </c>
      <c r="B76" s="4" t="s">
        <v>83</v>
      </c>
      <c r="C76" s="4"/>
      <c r="D76" s="4"/>
      <c r="E76" s="2"/>
      <c r="F76" s="2"/>
      <c r="G76" s="2"/>
      <c r="H76" s="2"/>
      <c r="I76" s="2"/>
      <c r="J76" s="2"/>
      <c r="K76" s="2"/>
      <c r="M76" s="2"/>
      <c r="N76" s="2"/>
    </row>
    <row r="77" spans="1:14" x14ac:dyDescent="0.2">
      <c r="A77" s="39" t="str">
        <f>_xlfn.CONCAT(_IgnoreMe!E66,"-",_IgnoreMe!G66,"-",_IgnoreMe!I66)</f>
        <v>10U-Thunder-Penguins</v>
      </c>
      <c r="B77" s="4" t="s">
        <v>83</v>
      </c>
      <c r="C77" s="4"/>
      <c r="D77" s="4"/>
      <c r="E77" s="2"/>
      <c r="F77" s="2"/>
      <c r="G77" s="2"/>
      <c r="H77" s="2"/>
      <c r="I77" s="2"/>
      <c r="J77" s="2"/>
      <c r="K77" s="2"/>
      <c r="M77" s="2"/>
      <c r="N77" s="2"/>
    </row>
    <row r="78" spans="1:14" ht="26" x14ac:dyDescent="0.2">
      <c r="A78" s="39" t="str">
        <f>_xlfn.CONCAT(_IgnoreMe!E67,"-",_IgnoreMe!G67,"-",_IgnoreMe!I67)</f>
        <v>Intermediate-Penguins-Thunder</v>
      </c>
      <c r="B78" s="4" t="s">
        <v>83</v>
      </c>
      <c r="C78" s="4"/>
      <c r="D78" s="4"/>
      <c r="E78" s="29"/>
      <c r="F78" s="29"/>
      <c r="G78" s="29"/>
      <c r="H78" s="29"/>
      <c r="I78" s="29"/>
      <c r="J78" s="29"/>
      <c r="K78" s="29"/>
      <c r="M78" s="29"/>
      <c r="N78" s="29"/>
    </row>
    <row r="79" spans="1:14" x14ac:dyDescent="0.2">
      <c r="A79" s="39" t="str">
        <f>_xlfn.CONCAT(_IgnoreMe!E68,"-",_IgnoreMe!G68,"-",_IgnoreMe!I68)</f>
        <v>12U-Penguins White-Renegades</v>
      </c>
      <c r="B79" s="4"/>
      <c r="C79" s="4"/>
      <c r="D79" s="4"/>
    </row>
    <row r="80" spans="1:14" x14ac:dyDescent="0.2">
      <c r="A80" s="39" t="str">
        <f>_xlfn.CONCAT(_IgnoreMe!E69,"-",_IgnoreMe!G69,"-",_IgnoreMe!I69)</f>
        <v>10U-Penguins-Renegades</v>
      </c>
      <c r="B80" s="4" t="s">
        <v>83</v>
      </c>
      <c r="C80" s="4"/>
      <c r="D80" s="4"/>
      <c r="E80" s="22"/>
      <c r="F80" s="22"/>
      <c r="G80" s="22"/>
      <c r="H80" s="22"/>
      <c r="I80" s="22"/>
      <c r="J80" s="22"/>
      <c r="K80" s="22"/>
      <c r="M80" s="22"/>
      <c r="N80" s="22"/>
    </row>
    <row r="81" spans="1:14" x14ac:dyDescent="0.2">
      <c r="A81" s="39" t="str">
        <f>_xlfn.CONCAT(_IgnoreMe!E70,"-",_IgnoreMe!G70,"-",_IgnoreMe!I70)</f>
        <v>JW-Thunder-Penguins</v>
      </c>
      <c r="B81" s="4" t="s">
        <v>83</v>
      </c>
      <c r="C81" s="4"/>
      <c r="D81" s="4"/>
    </row>
    <row r="82" spans="1:14" x14ac:dyDescent="0.2">
      <c r="A82" s="39" t="str">
        <f>_xlfn.CONCAT(_IgnoreMe!E71,"-",_IgnoreMe!G71,"-",_IgnoreMe!I71)</f>
        <v>0-0-0</v>
      </c>
      <c r="B82" s="4" t="s">
        <v>83</v>
      </c>
      <c r="C82" s="4"/>
      <c r="D82" s="4"/>
      <c r="E82" s="4"/>
      <c r="F82" s="4"/>
      <c r="G82" s="4"/>
      <c r="H82" s="4"/>
      <c r="I82" s="4"/>
      <c r="J82" s="4"/>
      <c r="K82" s="4"/>
      <c r="M82" s="4"/>
      <c r="N82" s="4"/>
    </row>
    <row r="83" spans="1:14" x14ac:dyDescent="0.2">
      <c r="A83" s="39" t="str">
        <f>_xlfn.CONCAT(_IgnoreMe!E72,"-",_IgnoreMe!G72,"-",_IgnoreMe!I72)</f>
        <v>0-0-0</v>
      </c>
      <c r="B83" s="4" t="s">
        <v>83</v>
      </c>
      <c r="C83" s="4"/>
      <c r="D83" s="4"/>
      <c r="E83" s="4"/>
      <c r="F83" s="4"/>
      <c r="G83" s="4"/>
      <c r="H83" s="4"/>
      <c r="I83" s="4"/>
      <c r="J83" s="4"/>
      <c r="K83" s="4"/>
      <c r="M83" s="4"/>
      <c r="N83" s="4"/>
    </row>
    <row r="84" spans="1:14" x14ac:dyDescent="0.2">
      <c r="A84" s="39" t="str">
        <f>_xlfn.CONCAT(_IgnoreMe!E73,"-",_IgnoreMe!G73,"-",_IgnoreMe!I73)</f>
        <v>Snr A-Penguins-Thunder</v>
      </c>
      <c r="B84" s="4" t="s">
        <v>83</v>
      </c>
      <c r="C84" s="4"/>
      <c r="D84" s="4"/>
      <c r="E84" s="4"/>
      <c r="F84" s="4"/>
      <c r="G84" s="4"/>
      <c r="H84" s="4"/>
      <c r="I84" s="4"/>
      <c r="J84" s="4"/>
      <c r="K84" s="4"/>
      <c r="M84" s="4"/>
      <c r="N84" s="4"/>
    </row>
    <row r="85" spans="1:14" x14ac:dyDescent="0.2">
      <c r="A85" s="39" t="str">
        <f>_xlfn.CONCAT(_IgnoreMe!E74,"-",_IgnoreMe!G74,"-",_IgnoreMe!I74)</f>
        <v>Snr B-Rangers Masters-Penguins Black</v>
      </c>
      <c r="B85" s="4" t="s">
        <v>83</v>
      </c>
      <c r="C85" s="4"/>
      <c r="D85" s="4"/>
      <c r="E85" s="2"/>
      <c r="F85" s="2"/>
      <c r="G85" s="2"/>
      <c r="H85" s="2"/>
      <c r="I85" s="2"/>
      <c r="J85" s="2"/>
      <c r="K85" s="2"/>
      <c r="M85" s="2"/>
      <c r="N85" s="2"/>
    </row>
    <row r="86" spans="1:14" x14ac:dyDescent="0.2">
      <c r="A86" s="39" t="str">
        <f>_xlfn.CONCAT(_IgnoreMe!E75,"-",_IgnoreMe!G75,"-",_IgnoreMe!I75)</f>
        <v>Snr B-Penguins White-Rangers</v>
      </c>
      <c r="B86" s="4" t="s">
        <v>83</v>
      </c>
      <c r="C86" s="4"/>
      <c r="D86" s="4"/>
      <c r="E86" s="2"/>
      <c r="F86" s="2"/>
      <c r="G86" s="2"/>
      <c r="H86" s="2"/>
      <c r="I86" s="2"/>
      <c r="J86" s="2"/>
      <c r="K86" s="2"/>
      <c r="M86" s="2"/>
      <c r="N86" s="2"/>
    </row>
    <row r="87" spans="1:14" x14ac:dyDescent="0.2">
      <c r="A87" s="39" t="str">
        <f>_xlfn.CONCAT(_IgnoreMe!E76,"-",_IgnoreMe!G76,"-",_IgnoreMe!I76)</f>
        <v>Snr A-Sharks-Penguins</v>
      </c>
      <c r="B87" s="4" t="s">
        <v>83</v>
      </c>
      <c r="C87" s="4"/>
      <c r="D87" s="4"/>
    </row>
    <row r="88" spans="1:14" x14ac:dyDescent="0.2">
      <c r="A88" s="39" t="str">
        <f>_xlfn.CONCAT(_IgnoreMe!E77,"-",_IgnoreMe!G77,"-",_IgnoreMe!I77)</f>
        <v>Prems-Penguins-Ravens</v>
      </c>
      <c r="B88" s="4" t="s">
        <v>83</v>
      </c>
      <c r="C88" s="4"/>
      <c r="D88" s="4"/>
    </row>
    <row r="89" spans="1:14" x14ac:dyDescent="0.2">
      <c r="A89" s="39" t="str">
        <f>_xlfn.CONCAT(_IgnoreMe!E78,"-",_IgnoreMe!G78,"-",_IgnoreMe!I78)</f>
        <v>Snr B-Penguins White-Rangers Masters</v>
      </c>
      <c r="B89" s="4" t="s">
        <v>83</v>
      </c>
      <c r="C89" s="4"/>
      <c r="D89" s="4"/>
      <c r="E89" s="4"/>
      <c r="F89" s="4"/>
      <c r="G89" s="4"/>
      <c r="H89" s="4"/>
      <c r="I89" s="4"/>
      <c r="J89" s="4"/>
      <c r="K89" s="4"/>
      <c r="M89" s="4"/>
      <c r="N89" s="4"/>
    </row>
    <row r="90" spans="1:14" x14ac:dyDescent="0.2">
      <c r="A90" s="39" t="str">
        <f>_xlfn.CONCAT(_IgnoreMe!E79,"-",_IgnoreMe!G79,"-",_IgnoreMe!I79)</f>
        <v>Snr B-Penguins Black-Rangers</v>
      </c>
      <c r="B90" s="4" t="s">
        <v>83</v>
      </c>
      <c r="C90" s="4"/>
      <c r="D90" s="4"/>
      <c r="E90" s="2"/>
      <c r="F90" s="2"/>
      <c r="G90" s="2"/>
      <c r="H90" s="2"/>
      <c r="I90" s="2"/>
      <c r="J90" s="2"/>
      <c r="K90" s="2"/>
      <c r="M90" s="2"/>
      <c r="N90" s="2"/>
    </row>
    <row r="91" spans="1:14" x14ac:dyDescent="0.2">
      <c r="A91" s="39" t="str">
        <f>_xlfn.CONCAT(_IgnoreMe!E80,"-",_IgnoreMe!G80,"-",_IgnoreMe!I80)</f>
        <v>Snr A-Thunder-Sharks</v>
      </c>
      <c r="B91" s="4" t="s">
        <v>83</v>
      </c>
      <c r="C91" s="4"/>
      <c r="D91" s="4"/>
      <c r="E91" s="4"/>
      <c r="F91" s="4"/>
      <c r="G91" s="4"/>
      <c r="H91" s="4"/>
      <c r="I91" s="4"/>
      <c r="J91" s="4"/>
      <c r="K91" s="4"/>
      <c r="M91" s="4"/>
      <c r="N91" s="4"/>
    </row>
    <row r="92" spans="1:14" x14ac:dyDescent="0.2">
      <c r="A92" s="39" t="str">
        <f>_xlfn.CONCAT(_IgnoreMe!E81,"-",_IgnoreMe!G81,"-",_IgnoreMe!I81)</f>
        <v>Prems-Ravens-Penguins</v>
      </c>
      <c r="B92" s="4" t="s">
        <v>83</v>
      </c>
      <c r="C92" s="4"/>
      <c r="D92" s="4"/>
      <c r="E92" s="2"/>
      <c r="F92" s="2"/>
      <c r="G92" s="2"/>
      <c r="H92" s="2"/>
      <c r="I92" s="2"/>
      <c r="J92" s="2"/>
      <c r="K92" s="2"/>
      <c r="M92" s="2"/>
      <c r="N92" s="2"/>
    </row>
    <row r="93" spans="1:14" x14ac:dyDescent="0.2">
      <c r="A93" s="39" t="str">
        <f>_xlfn.CONCAT(_IgnoreMe!E82,"-",_IgnoreMe!G82,"-",_IgnoreMe!I82)</f>
        <v>0-0-0</v>
      </c>
      <c r="B93" s="4" t="s">
        <v>83</v>
      </c>
      <c r="C93" s="4"/>
      <c r="D93" s="4"/>
      <c r="E93" s="2"/>
      <c r="F93" s="2"/>
      <c r="G93" s="2"/>
      <c r="H93" s="2"/>
      <c r="I93" s="2"/>
      <c r="J93" s="2"/>
      <c r="K93" s="2"/>
      <c r="M93" s="2"/>
      <c r="N93" s="2"/>
    </row>
    <row r="94" spans="1:14" x14ac:dyDescent="0.2">
      <c r="A94" s="39" t="str">
        <f>_xlfn.CONCAT(_IgnoreMe!E83,"-",_IgnoreMe!G83,"-",_IgnoreMe!I83)</f>
        <v>Snr A (Friendly)-Thunder-Sharks</v>
      </c>
      <c r="B94" s="4" t="s">
        <v>83</v>
      </c>
      <c r="C94" s="4"/>
      <c r="D94" s="4"/>
      <c r="E94" s="4"/>
      <c r="F94" s="4"/>
      <c r="G94" s="4"/>
      <c r="H94" s="4"/>
      <c r="I94" s="4"/>
      <c r="J94" s="4"/>
      <c r="K94" s="4"/>
      <c r="M94" s="4"/>
      <c r="N94" s="4"/>
    </row>
    <row r="95" spans="1:14" x14ac:dyDescent="0.2">
      <c r="A95" s="39" t="str">
        <f>_xlfn.CONCAT(_IgnoreMe!E84,"-",_IgnoreMe!G84,"-",_IgnoreMe!I84)</f>
        <v>Snr B-Rangers-Rangers Masters</v>
      </c>
      <c r="B95" s="4" t="s">
        <v>83</v>
      </c>
      <c r="C95" s="4"/>
      <c r="D95" s="4"/>
      <c r="E95" s="2"/>
      <c r="F95" s="2"/>
      <c r="G95" s="2"/>
      <c r="H95" s="2"/>
      <c r="I95" s="2"/>
      <c r="J95" s="2"/>
      <c r="K95" s="2"/>
      <c r="M95" s="2"/>
      <c r="N95" s="2"/>
    </row>
    <row r="96" spans="1:14" x14ac:dyDescent="0.2">
      <c r="A96" s="39" t="str">
        <f>_xlfn.CONCAT(_IgnoreMe!E85,"-",_IgnoreMe!G85,"-",_IgnoreMe!I85)</f>
        <v>Snr A (Friendly)-Sharks-Penguins</v>
      </c>
      <c r="B96" s="4" t="s">
        <v>83</v>
      </c>
      <c r="C96" s="4"/>
      <c r="D96" s="4"/>
      <c r="E96" s="2"/>
      <c r="F96" s="2"/>
      <c r="G96" s="2"/>
      <c r="H96" s="2"/>
      <c r="I96" s="2"/>
      <c r="J96" s="2"/>
      <c r="K96" s="2"/>
      <c r="M96" s="2"/>
      <c r="N96" s="2"/>
    </row>
    <row r="97" spans="1:14" x14ac:dyDescent="0.2">
      <c r="A97" s="39" t="str">
        <f>_xlfn.CONCAT(_IgnoreMe!E86,"-",_IgnoreMe!G86,"-",_IgnoreMe!I86)</f>
        <v>Snr B-Rangers-Penguins Black</v>
      </c>
      <c r="B97" s="4" t="s">
        <v>83</v>
      </c>
      <c r="C97" s="4"/>
      <c r="D97" s="4"/>
      <c r="E97" s="2"/>
      <c r="F97" s="2"/>
      <c r="G97" s="2"/>
      <c r="H97" s="2"/>
      <c r="I97" s="2"/>
      <c r="J97" s="2"/>
      <c r="K97" s="2"/>
      <c r="M97" s="2"/>
      <c r="N97" s="2"/>
    </row>
    <row r="98" spans="1:14" x14ac:dyDescent="0.2">
      <c r="A98" s="39" t="str">
        <f>_xlfn.CONCAT(_IgnoreMe!E87,"-",_IgnoreMe!G87,"-",_IgnoreMe!I87)</f>
        <v>Snr B-Rangers Masters-Penguins White</v>
      </c>
      <c r="B98" s="4" t="s">
        <v>83</v>
      </c>
      <c r="C98" s="4"/>
      <c r="D98" s="4"/>
      <c r="E98" s="4"/>
      <c r="F98" s="4"/>
      <c r="G98" s="4"/>
      <c r="H98" s="4"/>
      <c r="I98" s="4"/>
      <c r="J98" s="4"/>
      <c r="K98" s="4"/>
      <c r="M98" s="4"/>
      <c r="N98" s="4"/>
    </row>
    <row r="99" spans="1:14" x14ac:dyDescent="0.2">
      <c r="A99" s="39" t="str">
        <f>_xlfn.CONCAT(_IgnoreMe!E88,"-",_IgnoreMe!G88,"-",_IgnoreMe!I88)</f>
        <v>Snr A-Thunder-Penguins</v>
      </c>
      <c r="B99" s="4" t="s">
        <v>83</v>
      </c>
      <c r="C99" s="4"/>
      <c r="D99" s="4"/>
      <c r="E99" s="2"/>
      <c r="F99" s="2"/>
      <c r="G99" s="2"/>
      <c r="H99" s="2"/>
      <c r="I99" s="2"/>
      <c r="J99" s="2"/>
      <c r="K99" s="2"/>
      <c r="M99" s="2"/>
      <c r="N99" s="2"/>
    </row>
    <row r="100" spans="1:14" x14ac:dyDescent="0.2">
      <c r="A100" s="39" t="str">
        <f>_xlfn.CONCAT(_IgnoreMe!E89,"-",_IgnoreMe!G89,"-",_IgnoreMe!I89)</f>
        <v>0-0-0</v>
      </c>
      <c r="B100" s="4" t="s">
        <v>83</v>
      </c>
      <c r="C100" s="4"/>
      <c r="D100" s="4"/>
      <c r="E100" s="2"/>
      <c r="F100" s="2"/>
      <c r="G100" s="2"/>
      <c r="H100" s="2"/>
      <c r="I100" s="2"/>
      <c r="J100" s="2"/>
      <c r="K100" s="2"/>
      <c r="M100" s="2"/>
      <c r="N100" s="2"/>
    </row>
    <row r="101" spans="1:14" x14ac:dyDescent="0.2">
      <c r="A101" s="39" t="str">
        <f>_xlfn.CONCAT(_IgnoreMe!E90,"-",_IgnoreMe!G90,"-",_IgnoreMe!I90)</f>
        <v>0-0-0</v>
      </c>
      <c r="B101" s="4" t="s">
        <v>83</v>
      </c>
      <c r="C101" s="4"/>
      <c r="D101" s="4"/>
      <c r="E101" s="4"/>
      <c r="F101" s="4"/>
      <c r="G101" s="4"/>
      <c r="H101" s="4"/>
      <c r="I101" s="4"/>
      <c r="J101" s="4"/>
      <c r="K101" s="4"/>
      <c r="M101" s="4"/>
      <c r="N101" s="4"/>
    </row>
    <row r="102" spans="1:14" x14ac:dyDescent="0.2">
      <c r="A102" s="39" t="str">
        <f>_xlfn.CONCAT(_IgnoreMe!E91,"-",_IgnoreMe!G91,"-",_IgnoreMe!I91)</f>
        <v>0-0-0</v>
      </c>
      <c r="B102" s="4" t="s">
        <v>83</v>
      </c>
      <c r="C102" s="4"/>
      <c r="D102" s="4"/>
      <c r="E102" s="2"/>
      <c r="F102" s="2"/>
      <c r="G102" s="2"/>
      <c r="H102" s="2"/>
      <c r="I102" s="2"/>
      <c r="J102" s="2"/>
      <c r="K102" s="2"/>
      <c r="M102" s="2"/>
      <c r="N102" s="2"/>
    </row>
    <row r="103" spans="1:14" x14ac:dyDescent="0.2">
      <c r="A103" s="39" t="str">
        <f>_xlfn.CONCAT(_IgnoreMe!E92,"-",_IgnoreMe!G92,"-",_IgnoreMe!I92)</f>
        <v>0-0-0</v>
      </c>
      <c r="B103" s="4" t="s">
        <v>83</v>
      </c>
      <c r="C103" s="4"/>
      <c r="D103" s="4"/>
      <c r="E103" s="2"/>
      <c r="F103" s="2"/>
      <c r="G103" s="2"/>
      <c r="H103" s="2"/>
      <c r="I103" s="2"/>
      <c r="J103" s="2"/>
      <c r="K103" s="2"/>
      <c r="M103" s="2"/>
      <c r="N103" s="2"/>
    </row>
    <row r="104" spans="1:14" x14ac:dyDescent="0.2">
      <c r="A104" s="39" t="str">
        <f>_xlfn.CONCAT(_IgnoreMe!E93,"-",_IgnoreMe!G93,"-",_IgnoreMe!I93)</f>
        <v>0-0-0</v>
      </c>
      <c r="B104" s="4" t="s">
        <v>83</v>
      </c>
      <c r="C104" s="4"/>
      <c r="D104" s="4"/>
      <c r="E104" s="2"/>
      <c r="F104" s="2"/>
      <c r="G104" s="2"/>
      <c r="H104" s="2"/>
      <c r="I104" s="2"/>
      <c r="J104" s="2"/>
      <c r="K104" s="2"/>
      <c r="M104" s="2"/>
      <c r="N104" s="2"/>
    </row>
    <row r="105" spans="1:14" x14ac:dyDescent="0.2">
      <c r="A105" s="39" t="str">
        <f>_xlfn.CONCAT(_IgnoreMe!E94,"-",_IgnoreMe!G94,"-",_IgnoreMe!I94)</f>
        <v>10U (Friendly)-Ravens-Renegades</v>
      </c>
      <c r="B105" s="4" t="s">
        <v>83</v>
      </c>
      <c r="C105" s="4"/>
      <c r="D105" s="4"/>
      <c r="E105" s="2"/>
      <c r="F105" s="2"/>
      <c r="G105" s="2"/>
      <c r="H105" s="2"/>
      <c r="I105" s="2"/>
      <c r="J105" s="2"/>
      <c r="K105" s="2"/>
      <c r="M105" s="2"/>
      <c r="N105" s="2"/>
    </row>
    <row r="106" spans="1:14" x14ac:dyDescent="0.2">
      <c r="A106" s="39" t="str">
        <f>_xlfn.CONCAT(_IgnoreMe!E95,"-",_IgnoreMe!G95,"-",_IgnoreMe!I95)</f>
        <v>Snr A (Friendly)-Ravens-Thunder</v>
      </c>
      <c r="B106" s="4" t="s">
        <v>83</v>
      </c>
      <c r="C106" s="4"/>
      <c r="D106" s="4"/>
      <c r="E106" s="2"/>
      <c r="F106" s="2"/>
      <c r="G106" s="2"/>
      <c r="H106" s="2"/>
      <c r="I106" s="2"/>
      <c r="J106" s="2"/>
      <c r="K106" s="2"/>
      <c r="M106" s="2"/>
      <c r="N106" s="2"/>
    </row>
    <row r="107" spans="1:14" x14ac:dyDescent="0.2">
      <c r="A107" s="39" t="str">
        <f>_xlfn.CONCAT(_IgnoreMe!E96,"-",_IgnoreMe!G96,"-",_IgnoreMe!I96)</f>
        <v>Mix-Junior Mix-Junior Mix</v>
      </c>
      <c r="B107" s="4" t="s">
        <v>83</v>
      </c>
      <c r="C107" s="4"/>
      <c r="D107" s="4"/>
    </row>
    <row r="108" spans="1:14" x14ac:dyDescent="0.2">
      <c r="A108" s="39" t="str">
        <f>_xlfn.CONCAT(_IgnoreMe!E97,"-",_IgnoreMe!G97,"-",_IgnoreMe!I97)</f>
        <v>10U (Friendly)-Ravens-Renegades</v>
      </c>
      <c r="B108" s="4" t="s">
        <v>83</v>
      </c>
      <c r="C108" s="4"/>
      <c r="D108" s="4"/>
    </row>
    <row r="109" spans="1:14" x14ac:dyDescent="0.2">
      <c r="A109" s="39" t="str">
        <f>_xlfn.CONCAT(_IgnoreMe!E98,"-",_IgnoreMe!G98,"-",_IgnoreMe!I98)</f>
        <v>Snr A (Friendly)-Ravens-Thunder</v>
      </c>
      <c r="B109" s="4" t="s">
        <v>83</v>
      </c>
      <c r="C109" s="4"/>
      <c r="D109" s="4"/>
    </row>
    <row r="110" spans="1:14" x14ac:dyDescent="0.2">
      <c r="A110" s="39" t="str">
        <f>_xlfn.CONCAT(_IgnoreMe!E99,"-",_IgnoreMe!G99,"-",_IgnoreMe!I99)</f>
        <v>Mix-Junior Mix-Junior Mix</v>
      </c>
      <c r="B110" s="4" t="s">
        <v>83</v>
      </c>
      <c r="C110" s="4"/>
      <c r="D110" s="4"/>
    </row>
    <row r="111" spans="1:14" x14ac:dyDescent="0.2">
      <c r="A111" s="39" t="str">
        <f>_xlfn.CONCAT(_IgnoreMe!E100,"-",_IgnoreMe!G100,"-",_IgnoreMe!I100)</f>
        <v>0-0-0</v>
      </c>
      <c r="B111" s="4" t="s">
        <v>83</v>
      </c>
      <c r="C111" s="4"/>
      <c r="D111" s="4"/>
    </row>
    <row r="112" spans="1:14" x14ac:dyDescent="0.2">
      <c r="A112" s="39" t="str">
        <f>_xlfn.CONCAT(_IgnoreMe!E101,"-",_IgnoreMe!G101,"-",_IgnoreMe!I101)</f>
        <v>10U (Friendly)-Ravens-Renegades</v>
      </c>
      <c r="B112" s="4" t="s">
        <v>83</v>
      </c>
      <c r="C112" s="4"/>
      <c r="D112" s="4"/>
    </row>
    <row r="113" spans="1:14" x14ac:dyDescent="0.2">
      <c r="A113" s="39" t="str">
        <f>_xlfn.CONCAT(_IgnoreMe!E102,"-",_IgnoreMe!G102,"-",_IgnoreMe!I102)</f>
        <v>16U CL-16U Ravens-16U Devils</v>
      </c>
      <c r="B113" s="4" t="s">
        <v>83</v>
      </c>
      <c r="C113" s="4"/>
      <c r="D113" s="4"/>
    </row>
    <row r="114" spans="1:14" x14ac:dyDescent="0.2">
      <c r="A114" s="39" t="str">
        <f>_xlfn.CONCAT(_IgnoreMe!E103,"-",_IgnoreMe!G103,"-",_IgnoreMe!I103)</f>
        <v>Masters-Masters Ravens-Masters Mix</v>
      </c>
      <c r="B114" s="4" t="s">
        <v>83</v>
      </c>
      <c r="C114" s="4"/>
      <c r="D114" s="4"/>
    </row>
    <row r="115" spans="1:14" x14ac:dyDescent="0.2">
      <c r="A115" s="39" t="str">
        <f>_xlfn.CONCAT(_IgnoreMe!E104,"-",_IgnoreMe!G104,"-",_IgnoreMe!I104)</f>
        <v>10U (Friendly)-Ravens-Renegades</v>
      </c>
      <c r="B115" s="4" t="s">
        <v>83</v>
      </c>
      <c r="C115" s="4"/>
      <c r="D115" s="4"/>
    </row>
    <row r="116" spans="1:14" x14ac:dyDescent="0.2">
      <c r="A116" s="39" t="str">
        <f>_xlfn.CONCAT(_IgnoreMe!E105,"-",_IgnoreMe!G105,"-",_IgnoreMe!I105)</f>
        <v>16U CL-16U Ravens-16U Devils</v>
      </c>
      <c r="B116" s="4" t="s">
        <v>83</v>
      </c>
      <c r="C116" s="4"/>
      <c r="D116" s="4"/>
    </row>
    <row r="117" spans="1:14" x14ac:dyDescent="0.2">
      <c r="A117" s="39" t="str">
        <f>_xlfn.CONCAT(_IgnoreMe!E106,"-",_IgnoreMe!G106,"-",_IgnoreMe!I106)</f>
        <v>Masters-Masters Ravens-Masters Mix</v>
      </c>
      <c r="B117" s="4" t="s">
        <v>83</v>
      </c>
      <c r="C117" s="4"/>
      <c r="D117" s="4"/>
    </row>
    <row r="118" spans="1:14" x14ac:dyDescent="0.2">
      <c r="A118" s="39" t="str">
        <f>_xlfn.CONCAT(_IgnoreMe!E107,"-",_IgnoreMe!G107,"-",_IgnoreMe!I107)</f>
        <v>0-0-0</v>
      </c>
      <c r="B118" s="4" t="s">
        <v>83</v>
      </c>
      <c r="C118" s="4"/>
      <c r="D118" s="4"/>
    </row>
    <row r="119" spans="1:14" x14ac:dyDescent="0.2">
      <c r="A119" s="39" t="str">
        <f>_xlfn.CONCAT(_IgnoreMe!E108,"-",_IgnoreMe!G108,"-",_IgnoreMe!I108)</f>
        <v>12U-Penguins Black-Penguins White</v>
      </c>
      <c r="B119" s="4" t="s">
        <v>83</v>
      </c>
      <c r="C119" s="4"/>
      <c r="D119" s="4"/>
    </row>
    <row r="120" spans="1:14" x14ac:dyDescent="0.2">
      <c r="A120" s="39" t="str">
        <f>_xlfn.CONCAT(_IgnoreMe!E109,"-",_IgnoreMe!G109,"-",_IgnoreMe!I109)</f>
        <v>Snr B-Penguins White-Rangers Masters</v>
      </c>
      <c r="B120" s="4" t="s">
        <v>83</v>
      </c>
      <c r="C120" s="4"/>
      <c r="D120" s="4"/>
    </row>
    <row r="121" spans="1:14" x14ac:dyDescent="0.2">
      <c r="A121" s="39" t="str">
        <f>_xlfn.CONCAT(_IgnoreMe!E110,"-",_IgnoreMe!G110,"-",_IgnoreMe!I110)</f>
        <v>Snr B-Penguins Black-Renegades Mixed</v>
      </c>
      <c r="B121" s="4" t="s">
        <v>83</v>
      </c>
      <c r="C121" s="4"/>
      <c r="D121" s="4"/>
    </row>
    <row r="122" spans="1:14" x14ac:dyDescent="0.2">
      <c r="A122" s="39" t="str">
        <f>_xlfn.CONCAT(_IgnoreMe!E111,"-",_IgnoreMe!G111,"-",_IgnoreMe!I111)</f>
        <v>12U-Penguins White-Renegades</v>
      </c>
      <c r="B122" s="4" t="s">
        <v>83</v>
      </c>
      <c r="C122" s="4"/>
      <c r="D122" s="4"/>
    </row>
    <row r="123" spans="1:14" x14ac:dyDescent="0.2">
      <c r="A123" s="39" t="str">
        <f>_xlfn.CONCAT(_IgnoreMe!E112,"-",_IgnoreMe!G112,"-",_IgnoreMe!I112)</f>
        <v>10U-Renegades-Penguins</v>
      </c>
      <c r="B123" s="4" t="s">
        <v>83</v>
      </c>
      <c r="C123" s="4"/>
      <c r="D123" s="4"/>
    </row>
    <row r="124" spans="1:14" x14ac:dyDescent="0.2">
      <c r="A124" s="39" t="str">
        <f>_xlfn.CONCAT(_IgnoreMe!E113,"-",_IgnoreMe!G113,"-",_IgnoreMe!I113)</f>
        <v>Snr B-Rangers Masters-Penguins Black</v>
      </c>
      <c r="B124" s="4" t="s">
        <v>83</v>
      </c>
      <c r="C124" s="4"/>
      <c r="D124" s="4"/>
      <c r="E124" s="1"/>
      <c r="F124" s="1"/>
      <c r="G124" s="1"/>
      <c r="H124" s="1"/>
      <c r="I124" s="1"/>
      <c r="J124" s="1"/>
      <c r="K124" s="1"/>
      <c r="M124" s="1"/>
      <c r="N124" s="1"/>
    </row>
    <row r="125" spans="1:14" x14ac:dyDescent="0.2">
      <c r="A125" s="39" t="str">
        <f>_xlfn.CONCAT(_IgnoreMe!E114,"-",_IgnoreMe!G114,"-",_IgnoreMe!I114)</f>
        <v>12U-Renegades-Penguins Black</v>
      </c>
      <c r="B125" s="4" t="s">
        <v>83</v>
      </c>
      <c r="C125" s="4"/>
      <c r="D125" s="4"/>
    </row>
    <row r="126" spans="1:14" x14ac:dyDescent="0.2">
      <c r="A126" s="39" t="str">
        <f>_xlfn.CONCAT(_IgnoreMe!E115,"-",_IgnoreMe!G115,"-",_IgnoreMe!I115)</f>
        <v>Snr B-Renegades Mixed-Penguins White</v>
      </c>
      <c r="B126" s="4" t="s">
        <v>83</v>
      </c>
      <c r="C126" s="4"/>
      <c r="D126" s="4"/>
    </row>
    <row r="127" spans="1:14" x14ac:dyDescent="0.2">
      <c r="A127" s="39" t="str">
        <f>_xlfn.CONCAT(_IgnoreMe!E116,"-",_IgnoreMe!G116,"-",_IgnoreMe!I116)</f>
        <v>10U-Penguins-Renegades</v>
      </c>
      <c r="B127" s="4" t="s">
        <v>83</v>
      </c>
      <c r="C127" s="4"/>
      <c r="D127" s="4"/>
    </row>
    <row r="128" spans="1:14" x14ac:dyDescent="0.2">
      <c r="A128" s="39" t="str">
        <f>_xlfn.CONCAT(_IgnoreMe!E117,"-",_IgnoreMe!G117,"-",_IgnoreMe!I117)</f>
        <v>0-0-0</v>
      </c>
      <c r="B128" s="4" t="s">
        <v>83</v>
      </c>
      <c r="C128" s="4"/>
      <c r="D128" s="4"/>
      <c r="E128" s="2"/>
      <c r="F128" s="2"/>
      <c r="G128" s="2"/>
      <c r="H128" s="2"/>
      <c r="I128" s="2"/>
      <c r="J128" s="2"/>
      <c r="K128" s="2"/>
      <c r="M128" s="2"/>
      <c r="N128" s="2"/>
    </row>
    <row r="129" spans="1:14" x14ac:dyDescent="0.2">
      <c r="A129" s="39" t="str">
        <f>_xlfn.CONCAT(_IgnoreMe!E118,"-",_IgnoreMe!G118,"-",_IgnoreMe!I118)</f>
        <v>Intermediate-Renegades-Penguins</v>
      </c>
      <c r="B129" s="4" t="s">
        <v>83</v>
      </c>
      <c r="C129" s="4"/>
      <c r="D129" s="4"/>
      <c r="E129" s="4"/>
      <c r="F129" s="4"/>
      <c r="G129" s="4"/>
      <c r="H129" s="4"/>
      <c r="I129" s="4"/>
      <c r="J129" s="4"/>
      <c r="K129" s="4"/>
      <c r="M129" s="4"/>
      <c r="N129" s="4"/>
    </row>
    <row r="130" spans="1:14" x14ac:dyDescent="0.2">
      <c r="A130" s="39" t="str">
        <f>_xlfn.CONCAT(_IgnoreMe!E119,"-",_IgnoreMe!G119,"-",_IgnoreMe!I119)</f>
        <v>Snr A-Penguins-Wolves</v>
      </c>
      <c r="B130" s="4" t="s">
        <v>83</v>
      </c>
      <c r="C130" s="4"/>
      <c r="D130" s="4"/>
      <c r="E130" s="4"/>
      <c r="F130" s="4"/>
      <c r="G130" s="4"/>
      <c r="H130" s="4"/>
      <c r="I130" s="4"/>
      <c r="J130" s="4"/>
      <c r="K130" s="4"/>
      <c r="M130" s="4"/>
      <c r="N130" s="4"/>
    </row>
    <row r="131" spans="1:14" x14ac:dyDescent="0.2">
      <c r="A131" s="39" t="str">
        <f>_xlfn.CONCAT(_IgnoreMe!E120,"-",_IgnoreMe!G120,"-",_IgnoreMe!I120)</f>
        <v>8U-Renegades-Mixed Team</v>
      </c>
      <c r="B131" s="4" t="s">
        <v>83</v>
      </c>
      <c r="C131" s="4"/>
      <c r="D131" s="4"/>
      <c r="E131" s="4"/>
      <c r="F131" s="4"/>
      <c r="G131" s="4"/>
      <c r="H131" s="4"/>
      <c r="I131" s="4"/>
      <c r="J131" s="4"/>
      <c r="K131" s="4"/>
      <c r="M131" s="4"/>
      <c r="N131" s="4"/>
    </row>
    <row r="132" spans="1:14" x14ac:dyDescent="0.2">
      <c r="A132" s="39" t="str">
        <f>_xlfn.CONCAT(_IgnoreMe!E121,"-",_IgnoreMe!G121,"-",_IgnoreMe!I121)</f>
        <v>Intermediate-Penguins-Renegades</v>
      </c>
      <c r="B132" s="4" t="s">
        <v>83</v>
      </c>
      <c r="C132" s="4"/>
      <c r="D132" s="4"/>
      <c r="E132" s="4"/>
      <c r="F132" s="4"/>
      <c r="G132" s="4"/>
      <c r="H132" s="4"/>
      <c r="I132" s="4"/>
      <c r="J132" s="4"/>
      <c r="K132" s="4"/>
      <c r="M132" s="4"/>
      <c r="N132" s="4"/>
    </row>
    <row r="133" spans="1:14" x14ac:dyDescent="0.2">
      <c r="A133" s="39" t="str">
        <f>_xlfn.CONCAT(_IgnoreMe!E122,"-",_IgnoreMe!G122,"-",_IgnoreMe!I122)</f>
        <v>Snr A (Friendly)-Wolves-Penguins</v>
      </c>
      <c r="B133" s="4" t="s">
        <v>83</v>
      </c>
      <c r="C133" s="4"/>
      <c r="D133" s="4"/>
      <c r="E133" s="4"/>
      <c r="F133" s="4"/>
      <c r="G133" s="4"/>
      <c r="H133" s="4"/>
      <c r="I133" s="4"/>
      <c r="J133" s="4"/>
      <c r="K133" s="4"/>
      <c r="M133" s="4"/>
      <c r="N133" s="4"/>
    </row>
    <row r="134" spans="1:14" x14ac:dyDescent="0.2">
      <c r="A134" s="39" t="str">
        <f>_xlfn.CONCAT(_IgnoreMe!E123,"-",_IgnoreMe!G123,"-",_IgnoreMe!I123)</f>
        <v>8U-Mixed Team-Renegades</v>
      </c>
      <c r="B134" s="4" t="s">
        <v>83</v>
      </c>
      <c r="C134" s="4"/>
      <c r="D134" s="4"/>
      <c r="E134" s="4"/>
      <c r="F134" s="4"/>
      <c r="G134" s="4"/>
      <c r="H134" s="4"/>
      <c r="I134" s="4"/>
      <c r="J134" s="4"/>
      <c r="K134" s="4"/>
      <c r="M134" s="4"/>
      <c r="N134" s="4"/>
    </row>
    <row r="135" spans="1:14" x14ac:dyDescent="0.2">
      <c r="A135" s="39" t="str">
        <f>_xlfn.CONCAT(_IgnoreMe!E124,"-",_IgnoreMe!G124,"-",_IgnoreMe!I124)</f>
        <v>0-0-0</v>
      </c>
      <c r="B135" s="4" t="s">
        <v>83</v>
      </c>
      <c r="C135" s="4"/>
      <c r="D135" s="4"/>
      <c r="E135" s="4"/>
      <c r="F135" s="4"/>
      <c r="G135" s="4"/>
      <c r="H135" s="4"/>
      <c r="I135" s="4"/>
      <c r="J135" s="4"/>
      <c r="K135" s="4"/>
      <c r="M135" s="4"/>
      <c r="N135" s="4"/>
    </row>
    <row r="136" spans="1:14" x14ac:dyDescent="0.2">
      <c r="A136" s="39" t="str">
        <f>_xlfn.CONCAT(_IgnoreMe!E125,"-",_IgnoreMe!G125,"-",_IgnoreMe!I125)</f>
        <v>12U-Penguins Black-Whalers</v>
      </c>
      <c r="B136" s="4" t="s">
        <v>83</v>
      </c>
      <c r="C136" s="4"/>
      <c r="D136" s="4"/>
      <c r="E136" s="2"/>
      <c r="F136" s="2"/>
      <c r="G136" s="2"/>
      <c r="H136" s="2"/>
      <c r="I136" s="2"/>
      <c r="J136" s="2"/>
      <c r="K136" s="2"/>
      <c r="M136" s="2"/>
      <c r="N136" s="2"/>
    </row>
    <row r="137" spans="1:14" x14ac:dyDescent="0.2">
      <c r="A137" s="39" t="str">
        <f>_xlfn.CONCAT(_IgnoreMe!E126,"-",_IgnoreMe!G126,"-",_IgnoreMe!I126)</f>
        <v>10U-Whalers-Penguins</v>
      </c>
      <c r="B137" s="4" t="s">
        <v>83</v>
      </c>
      <c r="C137" s="4"/>
      <c r="D137" s="4"/>
      <c r="E137" s="38"/>
      <c r="F137" s="38"/>
      <c r="G137" s="38"/>
      <c r="H137" s="38"/>
      <c r="I137" s="38"/>
      <c r="J137" s="38"/>
      <c r="K137" s="38"/>
      <c r="M137" s="38"/>
      <c r="N137" s="38"/>
    </row>
    <row r="138" spans="1:14" x14ac:dyDescent="0.2">
      <c r="A138" s="39" t="str">
        <f>_xlfn.CONCAT(_IgnoreMe!E127,"-",_IgnoreMe!G127,"-",_IgnoreMe!I127)</f>
        <v>Snr B-Penguins Black-Whalers</v>
      </c>
      <c r="B138" s="4" t="s">
        <v>83</v>
      </c>
      <c r="C138" s="4"/>
      <c r="D138" s="4"/>
      <c r="E138" s="4"/>
      <c r="F138" s="4"/>
      <c r="G138" s="4"/>
      <c r="H138" s="4"/>
      <c r="I138" s="4"/>
      <c r="J138" s="4"/>
      <c r="K138" s="4"/>
      <c r="M138" s="4"/>
      <c r="N138" s="4"/>
    </row>
    <row r="139" spans="1:14" x14ac:dyDescent="0.2">
      <c r="A139" s="39" t="str">
        <f>_xlfn.CONCAT(_IgnoreMe!E128,"-",_IgnoreMe!G128,"-",_IgnoreMe!I128)</f>
        <v>Snr A-Whalers-Penguins</v>
      </c>
      <c r="B139" s="4" t="s">
        <v>83</v>
      </c>
      <c r="C139" s="4"/>
      <c r="D139" s="4"/>
      <c r="E139" s="4"/>
      <c r="F139" s="4"/>
      <c r="G139" s="4"/>
      <c r="H139" s="4"/>
      <c r="I139" s="4"/>
      <c r="J139" s="4"/>
      <c r="K139" s="4"/>
      <c r="M139" s="4"/>
      <c r="N139" s="4"/>
    </row>
    <row r="140" spans="1:14" x14ac:dyDescent="0.2">
      <c r="A140" s="39" t="str">
        <f>_xlfn.CONCAT(_IgnoreMe!E129,"-",_IgnoreMe!G129,"-",_IgnoreMe!I129)</f>
        <v>JW-Penguins-Whalers</v>
      </c>
      <c r="B140" s="4" t="s">
        <v>83</v>
      </c>
      <c r="C140" s="4"/>
      <c r="D140" s="4"/>
      <c r="E140" s="4"/>
      <c r="F140" s="4"/>
      <c r="G140" s="4"/>
      <c r="H140" s="4"/>
      <c r="I140" s="4"/>
      <c r="J140" s="4"/>
      <c r="K140" s="4"/>
      <c r="M140" s="4"/>
      <c r="N140" s="4"/>
    </row>
    <row r="141" spans="1:14" x14ac:dyDescent="0.2">
      <c r="A141" s="39" t="str">
        <f>_xlfn.CONCAT(_IgnoreMe!E130,"-",_IgnoreMe!G130,"-",_IgnoreMe!I130)</f>
        <v>Public Skate Session-0-0</v>
      </c>
      <c r="B141" s="4" t="s">
        <v>83</v>
      </c>
      <c r="C141" s="4"/>
      <c r="D141" s="4"/>
      <c r="E141" s="4"/>
      <c r="F141" s="4"/>
      <c r="G141" s="4"/>
      <c r="H141" s="4"/>
      <c r="I141" s="4"/>
      <c r="J141" s="4"/>
      <c r="K141" s="4"/>
      <c r="M141" s="4"/>
      <c r="N141" s="4"/>
    </row>
    <row r="142" spans="1:14" x14ac:dyDescent="0.2">
      <c r="A142" s="39" t="str">
        <f>_xlfn.CONCAT(_IgnoreMe!E131,"-",_IgnoreMe!G131,"-",_IgnoreMe!I131)</f>
        <v>0-0-0</v>
      </c>
      <c r="B142" s="4" t="s">
        <v>83</v>
      </c>
      <c r="C142" s="4"/>
      <c r="D142" s="4"/>
      <c r="E142" s="4"/>
      <c r="F142" s="4"/>
      <c r="G142" s="4"/>
      <c r="H142" s="4"/>
      <c r="I142" s="4"/>
      <c r="J142" s="4"/>
      <c r="K142" s="4"/>
      <c r="M142" s="4"/>
      <c r="N142" s="4"/>
    </row>
    <row r="143" spans="1:14" x14ac:dyDescent="0.2">
      <c r="A143" s="39" t="str">
        <f>_xlfn.CONCAT(_IgnoreMe!E132,"-",_IgnoreMe!G132,"-",_IgnoreMe!I132)</f>
        <v>10U-Penguins-Whalers</v>
      </c>
      <c r="B143" s="4" t="s">
        <v>83</v>
      </c>
      <c r="C143" s="4"/>
      <c r="D143" s="4"/>
      <c r="E143" s="4"/>
      <c r="F143" s="4"/>
      <c r="G143" s="4"/>
      <c r="H143" s="4"/>
      <c r="I143" s="4"/>
      <c r="J143" s="4"/>
      <c r="K143" s="4"/>
      <c r="M143" s="4"/>
      <c r="N143" s="4"/>
    </row>
    <row r="144" spans="1:14" x14ac:dyDescent="0.2">
      <c r="A144" s="39" t="str">
        <f>_xlfn.CONCAT(_IgnoreMe!E133,"-",_IgnoreMe!G133,"-",_IgnoreMe!I133)</f>
        <v>12U-Whalers-Penguins White</v>
      </c>
      <c r="B144" s="4" t="s">
        <v>83</v>
      </c>
      <c r="C144" s="4"/>
      <c r="D144" s="4"/>
      <c r="E144" s="2"/>
      <c r="F144" s="2"/>
      <c r="G144" s="2"/>
      <c r="H144" s="2"/>
      <c r="I144" s="2"/>
      <c r="J144" s="2"/>
      <c r="K144" s="2"/>
      <c r="M144" s="2"/>
      <c r="N144" s="2"/>
    </row>
    <row r="145" spans="1:14" x14ac:dyDescent="0.2">
      <c r="A145" s="39" t="str">
        <f>_xlfn.CONCAT(_IgnoreMe!E134,"-",_IgnoreMe!G134,"-",_IgnoreMe!I134)</f>
        <v>Snr B-Lions-Penguins Black</v>
      </c>
      <c r="B145" s="4" t="s">
        <v>83</v>
      </c>
      <c r="C145" s="4"/>
      <c r="D145" s="4"/>
      <c r="E145" s="2"/>
      <c r="F145" s="2"/>
      <c r="G145" s="2"/>
      <c r="H145" s="2"/>
      <c r="I145" s="2"/>
      <c r="J145" s="2"/>
      <c r="K145" s="2"/>
      <c r="M145" s="2"/>
      <c r="N145" s="2"/>
    </row>
    <row r="146" spans="1:14" x14ac:dyDescent="0.2">
      <c r="A146" s="39" t="str">
        <f>_xlfn.CONCAT(_IgnoreMe!E135,"-",_IgnoreMe!G135,"-",_IgnoreMe!I135)</f>
        <v>Snr A-Lions-Whalers</v>
      </c>
      <c r="B146" s="4" t="s">
        <v>83</v>
      </c>
      <c r="C146" s="4"/>
      <c r="D146" s="4"/>
      <c r="E146" s="2"/>
      <c r="F146" s="2"/>
      <c r="G146" s="2"/>
      <c r="H146" s="2"/>
      <c r="I146" s="2"/>
      <c r="J146" s="2"/>
      <c r="K146" s="2"/>
      <c r="M146" s="2"/>
      <c r="N146" s="2"/>
    </row>
    <row r="147" spans="1:14" x14ac:dyDescent="0.2">
      <c r="A147" s="39" t="str">
        <f>_xlfn.CONCAT(_IgnoreMe!E136,"-",_IgnoreMe!G136,"-",_IgnoreMe!I136)</f>
        <v>12U/14U Mixer-Whalers 14U-Penguins 12U (J.Men)</v>
      </c>
      <c r="B147" s="4" t="s">
        <v>83</v>
      </c>
      <c r="C147" s="4"/>
      <c r="D147" s="4"/>
      <c r="E147" s="22"/>
      <c r="F147" s="22"/>
      <c r="G147" s="22"/>
      <c r="H147" s="22"/>
      <c r="I147" s="22"/>
      <c r="J147" s="22"/>
      <c r="K147" s="22"/>
      <c r="M147" s="22"/>
      <c r="N147" s="22"/>
    </row>
    <row r="148" spans="1:14" x14ac:dyDescent="0.2">
      <c r="A148" s="39" t="str">
        <f>_xlfn.CONCAT(_IgnoreMe!E137,"-",_IgnoreMe!G137,"-",_IgnoreMe!I137)</f>
        <v>Snr B-Whalers-Lions</v>
      </c>
      <c r="B148" s="4" t="s">
        <v>83</v>
      </c>
      <c r="C148" s="4"/>
      <c r="D148" s="4"/>
    </row>
    <row r="149" spans="1:14" x14ac:dyDescent="0.2">
      <c r="A149" s="39" t="str">
        <f>_xlfn.CONCAT(_IgnoreMe!E138,"-",_IgnoreMe!G138,"-",_IgnoreMe!I138)</f>
        <v>Snr A-Penguins-Lions</v>
      </c>
      <c r="B149" s="4" t="s">
        <v>83</v>
      </c>
      <c r="C149" s="4"/>
      <c r="D149" s="4"/>
      <c r="E149" s="22"/>
      <c r="F149" s="22"/>
      <c r="G149" s="22"/>
      <c r="H149" s="22"/>
      <c r="I149" s="22"/>
      <c r="J149" s="22"/>
      <c r="K149" s="22"/>
      <c r="M149" s="22"/>
      <c r="N149" s="22"/>
    </row>
    <row r="150" spans="1:14" x14ac:dyDescent="0.2">
      <c r="A150" s="39" t="str">
        <f>_xlfn.CONCAT(_IgnoreMe!E139,"-",_IgnoreMe!G139,"-",_IgnoreMe!I139)</f>
        <v>0-0-0</v>
      </c>
      <c r="B150" s="4" t="s">
        <v>83</v>
      </c>
      <c r="C150" s="4"/>
      <c r="D150" s="4"/>
      <c r="E150" s="4"/>
      <c r="F150" s="4"/>
      <c r="G150" s="4"/>
      <c r="H150" s="4"/>
      <c r="I150" s="4"/>
      <c r="J150" s="4"/>
      <c r="K150" s="4"/>
      <c r="M150" s="4"/>
      <c r="N150" s="4"/>
    </row>
    <row r="151" spans="1:14" x14ac:dyDescent="0.2">
      <c r="A151" s="39" t="str">
        <f>_xlfn.CONCAT(_IgnoreMe!E140,"-",_IgnoreMe!G140,"-",_IgnoreMe!I140)</f>
        <v>Snr B-Lions-Whalers</v>
      </c>
      <c r="B151" s="4" t="s">
        <v>83</v>
      </c>
      <c r="C151" s="4"/>
      <c r="D151" s="4"/>
      <c r="E151" s="4"/>
      <c r="F151" s="4"/>
      <c r="G151" s="4"/>
      <c r="H151" s="4"/>
      <c r="I151" s="4"/>
      <c r="J151" s="4"/>
      <c r="K151" s="4"/>
      <c r="M151" s="4"/>
      <c r="N151" s="4"/>
    </row>
    <row r="152" spans="1:14" x14ac:dyDescent="0.2">
      <c r="A152" s="39" t="str">
        <f>_xlfn.CONCAT(_IgnoreMe!E141,"-",_IgnoreMe!G141,"-",_IgnoreMe!I141)</f>
        <v>12U-Penguins White-Whalers</v>
      </c>
      <c r="B152" s="4" t="s">
        <v>83</v>
      </c>
      <c r="C152" s="4"/>
      <c r="D152" s="4"/>
    </row>
    <row r="153" spans="1:14" x14ac:dyDescent="0.2">
      <c r="A153" s="39" t="str">
        <f>_xlfn.CONCAT(_IgnoreMe!E142,"-",_IgnoreMe!G142,"-",_IgnoreMe!I142)</f>
        <v>Snr A-Lions-Penguins</v>
      </c>
      <c r="B153" s="4" t="s">
        <v>83</v>
      </c>
      <c r="C153" s="4"/>
      <c r="D153" s="4"/>
      <c r="E153" s="22"/>
      <c r="F153" s="22"/>
      <c r="G153" s="22"/>
      <c r="H153" s="22"/>
      <c r="I153" s="22"/>
      <c r="J153" s="22"/>
      <c r="K153" s="22"/>
      <c r="M153" s="22"/>
      <c r="N153" s="22"/>
    </row>
    <row r="154" spans="1:14" x14ac:dyDescent="0.2">
      <c r="A154" s="39" t="str">
        <f>_xlfn.CONCAT(_IgnoreMe!E143,"-",_IgnoreMe!G143,"-",_IgnoreMe!I143)</f>
        <v>Snr B-Penguins Black-Lions</v>
      </c>
      <c r="B154" s="4" t="s">
        <v>83</v>
      </c>
      <c r="C154" s="4"/>
      <c r="D154" s="4"/>
      <c r="E154" s="4"/>
      <c r="F154" s="4"/>
      <c r="G154" s="4"/>
      <c r="H154" s="4"/>
      <c r="I154" s="4"/>
      <c r="J154" s="4"/>
      <c r="K154" s="4"/>
      <c r="M154" s="4"/>
      <c r="N154" s="4"/>
    </row>
    <row r="155" spans="1:14" x14ac:dyDescent="0.2">
      <c r="A155" s="39" t="str">
        <f>_xlfn.CONCAT(_IgnoreMe!E144,"-",_IgnoreMe!G144,"-",_IgnoreMe!I144)</f>
        <v>PHOTOS ON RINK - ALL PLAYERS FROM ALL TEAMS (CLUB SHIRTS)-0-0</v>
      </c>
      <c r="B155" s="4" t="s">
        <v>83</v>
      </c>
      <c r="C155" s="4"/>
      <c r="D155" s="4"/>
      <c r="E155" s="4"/>
      <c r="F155" s="4"/>
      <c r="G155" s="4"/>
      <c r="H155" s="4"/>
      <c r="I155" s="4"/>
      <c r="J155" s="4"/>
      <c r="K155" s="4"/>
      <c r="M155" s="4"/>
      <c r="N155" s="4"/>
    </row>
    <row r="156" spans="1:14" x14ac:dyDescent="0.2">
      <c r="A156" s="39" t="str">
        <f>_xlfn.CONCAT(_IgnoreMe!E145,"-",_IgnoreMe!G145,"-",_IgnoreMe!I145)</f>
        <v>12U-Whalers-Penguins Black</v>
      </c>
      <c r="B156" s="4" t="s">
        <v>83</v>
      </c>
      <c r="C156" s="4"/>
      <c r="D156" s="4"/>
    </row>
    <row r="157" spans="1:14" x14ac:dyDescent="0.2">
      <c r="A157" s="39" t="str">
        <f>_xlfn.CONCAT(_IgnoreMe!E146,"-",_IgnoreMe!G146,"-",_IgnoreMe!I146)</f>
        <v>10U-Penguins-Whalers</v>
      </c>
      <c r="B157" s="4" t="s">
        <v>83</v>
      </c>
      <c r="C157" s="4"/>
      <c r="D157" s="4"/>
      <c r="E157" s="22"/>
      <c r="F157" s="22"/>
      <c r="G157" s="22"/>
      <c r="H157" s="22"/>
      <c r="I157" s="22"/>
      <c r="J157" s="22"/>
      <c r="K157" s="22"/>
      <c r="M157" s="22"/>
      <c r="N157" s="22"/>
    </row>
    <row r="158" spans="1:14" x14ac:dyDescent="0.2">
      <c r="A158" s="39" t="str">
        <f>_xlfn.CONCAT(_IgnoreMe!E147,"-",_IgnoreMe!G147,"-",_IgnoreMe!I147)</f>
        <v>Snr A (Friendly)-Whalers-Penguins</v>
      </c>
      <c r="B158" s="4" t="s">
        <v>83</v>
      </c>
      <c r="C158" s="4"/>
      <c r="D158" s="4"/>
      <c r="E158" s="4"/>
      <c r="F158" s="4"/>
      <c r="G158" s="4"/>
      <c r="H158" s="4"/>
      <c r="I158" s="4"/>
      <c r="J158" s="4"/>
      <c r="K158" s="4"/>
      <c r="M158" s="4"/>
      <c r="N158" s="4"/>
    </row>
    <row r="159" spans="1:14" x14ac:dyDescent="0.2">
      <c r="A159" s="39" t="str">
        <f>_xlfn.CONCAT(_IgnoreMe!E148,"-",_IgnoreMe!G148,"-",_IgnoreMe!I148)</f>
        <v>JW-Whalers-Penguins</v>
      </c>
      <c r="B159" s="4" t="s">
        <v>83</v>
      </c>
      <c r="C159" s="4"/>
      <c r="D159" s="4"/>
      <c r="E159" s="4"/>
      <c r="F159" s="4"/>
      <c r="G159" s="4"/>
      <c r="H159" s="4"/>
      <c r="I159" s="4"/>
      <c r="J159" s="4"/>
      <c r="K159" s="4"/>
      <c r="M159" s="4"/>
      <c r="N159" s="4"/>
    </row>
    <row r="160" spans="1:14" x14ac:dyDescent="0.2">
      <c r="A160" s="39" t="str">
        <f>_xlfn.CONCAT(_IgnoreMe!E149,"-",_IgnoreMe!G149,"-",_IgnoreMe!I149)</f>
        <v>Snr B-Whalers-Penguins Black</v>
      </c>
      <c r="B160" s="4" t="s">
        <v>83</v>
      </c>
      <c r="C160" s="4"/>
      <c r="D160" s="4"/>
    </row>
    <row r="161" spans="1:14" x14ac:dyDescent="0.2">
      <c r="A161" s="39" t="str">
        <f>_xlfn.CONCAT(_IgnoreMe!E150,"-",_IgnoreMe!G150,"-",_IgnoreMe!I150)</f>
        <v>0-0-0</v>
      </c>
      <c r="B161" s="4" t="s">
        <v>83</v>
      </c>
      <c r="C161" s="4"/>
      <c r="D161" s="4"/>
      <c r="E161" s="22"/>
      <c r="F161" s="22"/>
      <c r="G161" s="22"/>
      <c r="H161" s="22"/>
      <c r="I161" s="22"/>
      <c r="J161" s="22"/>
      <c r="K161" s="22"/>
      <c r="M161" s="22"/>
      <c r="N161" s="22"/>
    </row>
    <row r="162" spans="1:14" x14ac:dyDescent="0.2">
      <c r="A162" s="39" t="str">
        <f>_xlfn.CONCAT(_IgnoreMe!E151,"-",_IgnoreMe!G151,"-",_IgnoreMe!I151)</f>
        <v>0-0-0</v>
      </c>
      <c r="B162" s="4" t="s">
        <v>83</v>
      </c>
      <c r="C162" s="4"/>
      <c r="D162" s="4"/>
      <c r="E162" s="4"/>
      <c r="F162" s="4"/>
      <c r="G162" s="4"/>
      <c r="H162" s="4"/>
      <c r="I162" s="4"/>
      <c r="J162" s="4"/>
      <c r="K162" s="4"/>
      <c r="M162" s="4"/>
      <c r="N162" s="4"/>
    </row>
    <row r="163" spans="1:14" x14ac:dyDescent="0.2">
      <c r="A163" s="39" t="str">
        <f>_xlfn.CONCAT(_IgnoreMe!E152,"-",_IgnoreMe!G152,"-",_IgnoreMe!I152)</f>
        <v>JW-Penguins-Renegades</v>
      </c>
      <c r="B163" s="4" t="s">
        <v>83</v>
      </c>
      <c r="C163" s="4"/>
      <c r="D163" s="4"/>
      <c r="E163" s="4"/>
      <c r="F163" s="4"/>
      <c r="G163" s="4"/>
      <c r="H163" s="4"/>
      <c r="I163" s="4"/>
      <c r="J163" s="4"/>
      <c r="K163" s="4"/>
      <c r="M163" s="4"/>
      <c r="N163" s="4"/>
    </row>
    <row r="164" spans="1:14" x14ac:dyDescent="0.2">
      <c r="A164" s="39" t="str">
        <f>_xlfn.CONCAT(_IgnoreMe!E153,"-",_IgnoreMe!G153,"-",_IgnoreMe!I153)</f>
        <v>Snr A-Thunder-Wolves</v>
      </c>
      <c r="B164" s="4" t="s">
        <v>83</v>
      </c>
      <c r="C164" s="4"/>
      <c r="D164" s="4"/>
      <c r="E164" s="4"/>
      <c r="F164" s="4"/>
      <c r="G164" s="4"/>
      <c r="H164" s="4"/>
      <c r="I164" s="4"/>
      <c r="J164" s="4"/>
      <c r="K164" s="4"/>
      <c r="M164" s="4"/>
      <c r="N164" s="4"/>
    </row>
    <row r="165" spans="1:14" x14ac:dyDescent="0.2">
      <c r="A165" s="39" t="str">
        <f>_xlfn.CONCAT(_IgnoreMe!E154,"-",_IgnoreMe!G154,"-",_IgnoreMe!I154)</f>
        <v>8U-Renegades-Mixed Team</v>
      </c>
      <c r="B165" s="4" t="s">
        <v>83</v>
      </c>
      <c r="C165" s="4"/>
      <c r="D165" s="4"/>
    </row>
    <row r="166" spans="1:14" x14ac:dyDescent="0.2">
      <c r="A166" s="39" t="str">
        <f>_xlfn.CONCAT(_IgnoreMe!E155,"-",_IgnoreMe!G155,"-",_IgnoreMe!I155)</f>
        <v>Intermediate-Thunder-Renegades</v>
      </c>
      <c r="B166" s="4" t="s">
        <v>83</v>
      </c>
      <c r="C166" s="4"/>
      <c r="D166" s="4"/>
    </row>
    <row r="167" spans="1:14" x14ac:dyDescent="0.2">
      <c r="A167" s="39" t="str">
        <f>_xlfn.CONCAT(_IgnoreMe!E156,"-",_IgnoreMe!G156,"-",_IgnoreMe!I156)</f>
        <v>JW-Renegades-Penguins</v>
      </c>
      <c r="B167" s="4" t="s">
        <v>83</v>
      </c>
      <c r="C167" s="4"/>
      <c r="D167" s="4"/>
    </row>
    <row r="168" spans="1:14" x14ac:dyDescent="0.2">
      <c r="A168" s="39" t="str">
        <f>_xlfn.CONCAT(_IgnoreMe!E157,"-",_IgnoreMe!G157,"-",_IgnoreMe!I157)</f>
        <v>Snr A-Wolves-Thunder</v>
      </c>
      <c r="B168" s="4" t="s">
        <v>83</v>
      </c>
      <c r="C168" s="4"/>
      <c r="D168" s="4"/>
      <c r="E168" s="4"/>
      <c r="F168" s="4"/>
      <c r="G168" s="4"/>
      <c r="H168" s="4"/>
      <c r="I168" s="4"/>
      <c r="J168" s="4"/>
      <c r="K168" s="4"/>
      <c r="M168" s="4"/>
      <c r="N168" s="4"/>
    </row>
    <row r="169" spans="1:14" x14ac:dyDescent="0.2">
      <c r="A169" s="39" t="str">
        <f>_xlfn.CONCAT(_IgnoreMe!E158,"-",_IgnoreMe!G158,"-",_IgnoreMe!I158)</f>
        <v>8U-Mixed Team-Renegades</v>
      </c>
      <c r="B169" s="4" t="s">
        <v>83</v>
      </c>
      <c r="C169" s="4"/>
      <c r="D169" s="4"/>
      <c r="E169" s="4"/>
      <c r="F169" s="4"/>
      <c r="G169" s="4"/>
      <c r="H169" s="4"/>
      <c r="I169" s="4"/>
      <c r="J169" s="4"/>
      <c r="K169" s="4"/>
      <c r="M169" s="4"/>
      <c r="N169" s="4"/>
    </row>
    <row r="170" spans="1:14" x14ac:dyDescent="0.2">
      <c r="A170" s="39" t="str">
        <f>_xlfn.CONCAT(_IgnoreMe!E159,"-",_IgnoreMe!G159,"-",_IgnoreMe!I159)</f>
        <v>Intermediate-Renegades-Thunder</v>
      </c>
      <c r="B170" s="4" t="s">
        <v>83</v>
      </c>
      <c r="C170" s="4"/>
      <c r="D170" s="4"/>
      <c r="E170" s="4"/>
      <c r="F170" s="4"/>
      <c r="G170" s="4"/>
      <c r="H170" s="4"/>
      <c r="I170" s="4"/>
      <c r="J170" s="4"/>
      <c r="K170" s="4"/>
      <c r="M170" s="4"/>
      <c r="N170" s="4"/>
    </row>
    <row r="171" spans="1:14" x14ac:dyDescent="0.2">
      <c r="A171" s="39" t="str">
        <f>_xlfn.CONCAT(_IgnoreMe!E160,"-",_IgnoreMe!G160,"-",_IgnoreMe!I160)</f>
        <v>Snr B-Rangers Masters-Rangers</v>
      </c>
      <c r="B171" s="4" t="s">
        <v>83</v>
      </c>
      <c r="C171" s="4"/>
      <c r="D171" s="4"/>
      <c r="E171" s="4"/>
      <c r="F171" s="4"/>
      <c r="G171" s="4"/>
      <c r="H171" s="4"/>
      <c r="I171" s="4"/>
      <c r="J171" s="4"/>
      <c r="K171" s="4"/>
      <c r="M171" s="4"/>
      <c r="N171" s="4"/>
    </row>
    <row r="172" spans="1:14" x14ac:dyDescent="0.2">
      <c r="A172" s="39" t="str">
        <f>_xlfn.CONCAT(_IgnoreMe!E161,"-",_IgnoreMe!G161,"-",_IgnoreMe!I161)</f>
        <v>0-0-0</v>
      </c>
      <c r="B172" s="4" t="s">
        <v>83</v>
      </c>
      <c r="C172" s="4"/>
      <c r="D172" s="4"/>
      <c r="E172" s="4"/>
      <c r="F172" s="4"/>
      <c r="G172" s="4"/>
      <c r="H172" s="4"/>
      <c r="I172" s="4"/>
      <c r="J172" s="4"/>
      <c r="K172" s="4"/>
      <c r="M172" s="4"/>
      <c r="N172" s="4"/>
    </row>
    <row r="173" spans="1:14" x14ac:dyDescent="0.2">
      <c r="A173" s="39" t="str">
        <f>_xlfn.CONCAT(_IgnoreMe!E162,"-",_IgnoreMe!G162,"-",_IgnoreMe!I162)</f>
        <v>Snr B-Rangers-Renegades Mixed</v>
      </c>
      <c r="B173" s="4" t="s">
        <v>83</v>
      </c>
      <c r="C173" s="4"/>
      <c r="D173" s="4"/>
      <c r="E173" s="4"/>
      <c r="F173" s="4"/>
      <c r="G173" s="4"/>
      <c r="H173" s="4"/>
      <c r="I173" s="4"/>
      <c r="J173" s="4"/>
      <c r="K173" s="4"/>
      <c r="M173" s="4"/>
      <c r="N173" s="4"/>
    </row>
    <row r="174" spans="1:14" x14ac:dyDescent="0.2">
      <c r="A174" s="39" t="str">
        <f>_xlfn.CONCAT(_IgnoreMe!E163,"-",_IgnoreMe!G163,"-",_IgnoreMe!I163)</f>
        <v>10U-Thunder-Renegades</v>
      </c>
      <c r="B174" s="4" t="s">
        <v>83</v>
      </c>
      <c r="C174" s="4"/>
      <c r="D174" s="4"/>
      <c r="E174" s="2"/>
      <c r="F174" s="2"/>
      <c r="G174" s="2"/>
      <c r="H174" s="2"/>
      <c r="I174" s="2"/>
      <c r="J174" s="2"/>
      <c r="K174" s="2"/>
      <c r="M174" s="2"/>
      <c r="N174" s="2"/>
    </row>
    <row r="175" spans="1:14" x14ac:dyDescent="0.2">
      <c r="A175" s="39" t="str">
        <f>_xlfn.CONCAT(_IgnoreMe!E164,"-",_IgnoreMe!G164,"-",_IgnoreMe!I164)</f>
        <v>Intermediate-Thunder-Renegades</v>
      </c>
      <c r="B175" s="4" t="s">
        <v>83</v>
      </c>
      <c r="C175" s="4"/>
      <c r="D175" s="4"/>
      <c r="E175" s="4"/>
      <c r="F175" s="4"/>
      <c r="G175" s="4"/>
      <c r="H175" s="4"/>
      <c r="I175" s="4"/>
      <c r="J175" s="4"/>
      <c r="K175" s="4"/>
      <c r="M175" s="4"/>
      <c r="N175" s="4"/>
    </row>
    <row r="176" spans="1:14" x14ac:dyDescent="0.2">
      <c r="A176" s="39" t="str">
        <f>_xlfn.CONCAT(_IgnoreMe!E165,"-",_IgnoreMe!G165,"-",_IgnoreMe!I165)</f>
        <v>Snr B-Renegades Mixed-Penguins Black</v>
      </c>
      <c r="B176" s="4" t="s">
        <v>83</v>
      </c>
      <c r="C176" s="4"/>
      <c r="D176" s="4"/>
      <c r="E176" s="4"/>
      <c r="F176" s="4"/>
      <c r="G176" s="4"/>
      <c r="H176" s="4"/>
      <c r="I176" s="4"/>
      <c r="J176" s="4"/>
      <c r="K176" s="4"/>
      <c r="M176" s="4"/>
      <c r="N176" s="4"/>
    </row>
    <row r="177" spans="1:14" x14ac:dyDescent="0.2">
      <c r="A177" s="39" t="str">
        <f>_xlfn.CONCAT(_IgnoreMe!E166,"-",_IgnoreMe!G166,"-",_IgnoreMe!I166)</f>
        <v>10U-Renegades-Thunder</v>
      </c>
      <c r="B177" s="4" t="s">
        <v>83</v>
      </c>
      <c r="C177" s="4"/>
      <c r="D177" s="4"/>
      <c r="E177" s="4"/>
      <c r="F177" s="4"/>
      <c r="G177" s="4"/>
      <c r="H177" s="4"/>
      <c r="I177" s="4"/>
      <c r="J177" s="4"/>
      <c r="K177" s="4"/>
      <c r="M177" s="4"/>
      <c r="N177" s="4"/>
    </row>
    <row r="178" spans="1:14" x14ac:dyDescent="0.2">
      <c r="A178" s="39" t="str">
        <f>_xlfn.CONCAT(_IgnoreMe!E167,"-",_IgnoreMe!G167,"-",_IgnoreMe!I167)</f>
        <v>Snr B-Penguins Black-Penguins White</v>
      </c>
      <c r="B178" s="4" t="s">
        <v>83</v>
      </c>
      <c r="C178" s="4"/>
      <c r="D178" s="4"/>
      <c r="E178" s="4"/>
      <c r="F178" s="4"/>
      <c r="G178" s="4"/>
      <c r="H178" s="4"/>
      <c r="I178" s="4"/>
      <c r="J178" s="4"/>
      <c r="K178" s="4"/>
      <c r="M178" s="4"/>
      <c r="N178" s="4"/>
    </row>
    <row r="179" spans="1:14" x14ac:dyDescent="0.2">
      <c r="A179" s="39" t="str">
        <f>_xlfn.CONCAT(_IgnoreMe!E168,"-",_IgnoreMe!G168,"-",_IgnoreMe!I168)</f>
        <v>Intermediate-Renegades-Thunder</v>
      </c>
      <c r="B179" s="4" t="s">
        <v>83</v>
      </c>
      <c r="C179" s="4"/>
      <c r="D179" s="4"/>
    </row>
    <row r="180" spans="1:14" x14ac:dyDescent="0.2">
      <c r="A180" s="39" t="str">
        <f>_xlfn.CONCAT(_IgnoreMe!E169,"-",_IgnoreMe!G169,"-",_IgnoreMe!I169)</f>
        <v>10U-Thunder-Renegades</v>
      </c>
      <c r="B180" s="4" t="s">
        <v>83</v>
      </c>
      <c r="C180" s="4"/>
      <c r="D180" s="4"/>
    </row>
    <row r="181" spans="1:14" x14ac:dyDescent="0.2">
      <c r="A181" s="39" t="str">
        <f>_xlfn.CONCAT(_IgnoreMe!E170,"-",_IgnoreMe!G170,"-",_IgnoreMe!I170)</f>
        <v>Snr B-Penguins White-Rangers</v>
      </c>
      <c r="B181" s="4" t="s">
        <v>83</v>
      </c>
      <c r="C181" s="4"/>
      <c r="D181" s="4"/>
    </row>
    <row r="182" spans="1:14" x14ac:dyDescent="0.2">
      <c r="A182" s="39" t="str">
        <f>_xlfn.CONCAT(_IgnoreMe!E171,"-",_IgnoreMe!G171,"-",_IgnoreMe!I171)</f>
        <v>0-0-0</v>
      </c>
      <c r="B182" s="4" t="s">
        <v>83</v>
      </c>
      <c r="C182" s="4"/>
      <c r="D182" s="4"/>
      <c r="E182" s="19"/>
      <c r="F182" s="19"/>
      <c r="G182" s="19"/>
      <c r="H182" s="19"/>
      <c r="I182" s="19"/>
      <c r="J182" s="19"/>
      <c r="K182" s="19"/>
      <c r="M182" s="19"/>
      <c r="N182" s="19"/>
    </row>
    <row r="183" spans="1:14" x14ac:dyDescent="0.2">
      <c r="A183" s="39" t="str">
        <f>_xlfn.CONCAT(_IgnoreMe!E172,"-",_IgnoreMe!G172,"-",_IgnoreMe!I172)</f>
        <v>0-0-0</v>
      </c>
      <c r="B183" s="4" t="s">
        <v>83</v>
      </c>
      <c r="C183" s="4"/>
      <c r="D183" s="4"/>
      <c r="E183" s="4"/>
      <c r="F183" s="4"/>
      <c r="G183" s="4"/>
      <c r="H183" s="4"/>
      <c r="I183" s="4"/>
      <c r="J183" s="4"/>
      <c r="K183" s="4"/>
      <c r="M183" s="4"/>
      <c r="N183" s="4"/>
    </row>
    <row r="184" spans="1:14" x14ac:dyDescent="0.2">
      <c r="A184" s="39" t="str">
        <f>_xlfn.CONCAT(_IgnoreMe!E173,"-",_IgnoreMe!G173,"-",_IgnoreMe!I173)</f>
        <v>Intermediate-Penguins-Renegades</v>
      </c>
      <c r="B184" s="4" t="s">
        <v>83</v>
      </c>
      <c r="C184" s="4"/>
      <c r="D184" s="4"/>
      <c r="E184" s="4"/>
      <c r="F184" s="4"/>
      <c r="G184" s="4"/>
      <c r="H184" s="4"/>
      <c r="I184" s="4"/>
      <c r="J184" s="4"/>
      <c r="K184" s="4"/>
      <c r="M184" s="4"/>
      <c r="N184" s="4"/>
    </row>
    <row r="185" spans="1:14" x14ac:dyDescent="0.2">
      <c r="A185" s="39" t="str">
        <f>_xlfn.CONCAT(_IgnoreMe!E174,"-",_IgnoreMe!G174,"-",_IgnoreMe!I174)</f>
        <v>Snr B-Rangers-Renegades Mixed</v>
      </c>
      <c r="B185" s="4" t="s">
        <v>83</v>
      </c>
      <c r="C185" s="4"/>
      <c r="D185" s="4"/>
      <c r="E185" s="4"/>
      <c r="F185" s="4"/>
      <c r="G185" s="4"/>
      <c r="H185" s="4"/>
      <c r="I185" s="4"/>
      <c r="J185" s="4"/>
      <c r="K185" s="4"/>
      <c r="M185" s="4"/>
      <c r="N185" s="4"/>
    </row>
    <row r="186" spans="1:14" x14ac:dyDescent="0.2">
      <c r="A186" s="39" t="str">
        <f>_xlfn.CONCAT(_IgnoreMe!E175,"-",_IgnoreMe!G175,"-",_IgnoreMe!I175)</f>
        <v>Intermediate-Renegades-Thunder</v>
      </c>
      <c r="B186" s="4" t="s">
        <v>83</v>
      </c>
      <c r="C186" s="4"/>
      <c r="D186" s="4"/>
      <c r="E186" s="2"/>
      <c r="F186" s="2"/>
      <c r="G186" s="2"/>
      <c r="H186" s="2"/>
      <c r="I186" s="2"/>
      <c r="J186" s="2"/>
      <c r="K186" s="2"/>
      <c r="M186" s="2"/>
      <c r="N186" s="2"/>
    </row>
    <row r="187" spans="1:14" x14ac:dyDescent="0.2">
      <c r="A187" s="39" t="str">
        <f>_xlfn.CONCAT(_IgnoreMe!E176,"-",_IgnoreMe!G176,"-",_IgnoreMe!I176)</f>
        <v>Snr B-Renegades Mixed-Rangers Masters</v>
      </c>
      <c r="B187" s="4" t="s">
        <v>83</v>
      </c>
      <c r="C187" s="4"/>
      <c r="D187" s="4"/>
      <c r="E187" s="19"/>
      <c r="F187" s="19"/>
      <c r="G187" s="19"/>
      <c r="H187" s="19"/>
      <c r="I187" s="19"/>
      <c r="J187" s="19"/>
      <c r="K187" s="19"/>
      <c r="M187" s="19"/>
      <c r="N187" s="19"/>
    </row>
    <row r="188" spans="1:14" x14ac:dyDescent="0.2">
      <c r="A188" s="39" t="str">
        <f>_xlfn.CONCAT(_IgnoreMe!E177,"-",_IgnoreMe!G177,"-",_IgnoreMe!I177)</f>
        <v>Intermediate-Thunder-Penguins</v>
      </c>
      <c r="B188" s="4" t="s">
        <v>83</v>
      </c>
      <c r="C188" s="4"/>
      <c r="D188" s="4"/>
      <c r="E188" s="3"/>
      <c r="F188" s="3"/>
      <c r="G188" s="3"/>
      <c r="H188" s="3"/>
      <c r="I188" s="3"/>
      <c r="J188" s="3"/>
      <c r="K188" s="3"/>
      <c r="M188" s="3"/>
      <c r="N188" s="3"/>
    </row>
    <row r="189" spans="1:14" x14ac:dyDescent="0.2">
      <c r="A189" s="39" t="str">
        <f>_xlfn.CONCAT(_IgnoreMe!E178,"-",_IgnoreMe!G178,"-",_IgnoreMe!I178)</f>
        <v>Snr A-Penguins-Thunder</v>
      </c>
      <c r="B189" s="4" t="s">
        <v>83</v>
      </c>
      <c r="C189" s="4"/>
      <c r="D189" s="4"/>
      <c r="E189" s="3"/>
      <c r="F189" s="3"/>
      <c r="G189" s="3"/>
      <c r="H189" s="3"/>
      <c r="I189" s="3"/>
      <c r="J189" s="3"/>
      <c r="K189" s="3"/>
      <c r="M189" s="3"/>
      <c r="N189" s="3"/>
    </row>
    <row r="190" spans="1:14" x14ac:dyDescent="0.2">
      <c r="A190" s="39" t="str">
        <f>_xlfn.CONCAT(_IgnoreMe!E179,"-",_IgnoreMe!G179,"-",_IgnoreMe!I179)</f>
        <v>Snr A-Sharks-Whalers</v>
      </c>
      <c r="B190" s="4" t="s">
        <v>83</v>
      </c>
      <c r="C190" s="4"/>
      <c r="D190" s="4"/>
      <c r="E190" s="3"/>
      <c r="F190" s="3"/>
      <c r="G190" s="3"/>
      <c r="H190" s="3"/>
      <c r="I190" s="3"/>
      <c r="J190" s="3"/>
      <c r="K190" s="3"/>
      <c r="M190" s="3"/>
      <c r="N190" s="3"/>
    </row>
    <row r="191" spans="1:14" x14ac:dyDescent="0.2">
      <c r="A191" s="39" t="str">
        <f>_xlfn.CONCAT(_IgnoreMe!E180,"-",_IgnoreMe!G180,"-",_IgnoreMe!I180)</f>
        <v>Snr B-Whalers-Rangers</v>
      </c>
      <c r="B191" s="4" t="s">
        <v>83</v>
      </c>
      <c r="C191" s="4"/>
      <c r="D191" s="4"/>
      <c r="E191" s="2"/>
      <c r="F191" s="2"/>
      <c r="G191" s="2"/>
      <c r="H191" s="2"/>
      <c r="I191" s="2"/>
      <c r="J191" s="2"/>
      <c r="K191" s="2"/>
      <c r="M191" s="2"/>
      <c r="N191" s="2"/>
    </row>
    <row r="192" spans="1:14" x14ac:dyDescent="0.2">
      <c r="A192" s="39" t="str">
        <f>_xlfn.CONCAT(_IgnoreMe!E181,"-",_IgnoreMe!G181,"-",_IgnoreMe!I181)</f>
        <v>12U-Penguins Black-Renegades</v>
      </c>
      <c r="B192" s="4" t="s">
        <v>83</v>
      </c>
      <c r="C192" s="4"/>
      <c r="D192" s="4"/>
      <c r="E192" s="2"/>
      <c r="F192" s="2"/>
      <c r="G192" s="2"/>
      <c r="H192" s="2"/>
      <c r="I192" s="2"/>
      <c r="J192" s="2"/>
      <c r="K192" s="2"/>
      <c r="M192" s="2"/>
      <c r="N192" s="2"/>
    </row>
    <row r="193" spans="1:14" x14ac:dyDescent="0.2">
      <c r="A193" s="39" t="str">
        <f>_xlfn.CONCAT(_IgnoreMe!E182,"-",_IgnoreMe!G182,"-",_IgnoreMe!I182)</f>
        <v>Snr A-Wolves-Whalers</v>
      </c>
      <c r="B193" s="4" t="s">
        <v>83</v>
      </c>
      <c r="C193" s="4"/>
      <c r="D193" s="4"/>
      <c r="E193" s="4"/>
      <c r="F193" s="4"/>
      <c r="G193" s="4"/>
      <c r="H193" s="4"/>
      <c r="I193" s="4"/>
      <c r="J193" s="4"/>
      <c r="K193" s="4"/>
      <c r="M193" s="4"/>
      <c r="N193" s="4"/>
    </row>
    <row r="194" spans="1:14" x14ac:dyDescent="0.2">
      <c r="A194" s="39" t="str">
        <f>_xlfn.CONCAT(_IgnoreMe!E183,"-",_IgnoreMe!G183,"-",_IgnoreMe!I183)</f>
        <v>Snr B-Rangers Masters-Whalers</v>
      </c>
      <c r="B194" s="4" t="s">
        <v>83</v>
      </c>
      <c r="C194" s="4"/>
      <c r="D194" s="4"/>
      <c r="E194" s="4"/>
      <c r="F194" s="4"/>
      <c r="G194" s="4"/>
      <c r="H194" s="4"/>
      <c r="I194" s="4"/>
      <c r="J194" s="4"/>
      <c r="K194" s="4"/>
      <c r="M194" s="4"/>
      <c r="N194" s="4"/>
    </row>
    <row r="195" spans="1:14" x14ac:dyDescent="0.2">
      <c r="A195" s="39" t="str">
        <f>_xlfn.CONCAT(_IgnoreMe!E184,"-",_IgnoreMe!G184,"-",_IgnoreMe!I184)</f>
        <v>12U-Renegades-Penguins White</v>
      </c>
      <c r="B195" s="4" t="s">
        <v>83</v>
      </c>
      <c r="C195" s="4"/>
      <c r="D195" s="4"/>
      <c r="E195" s="2"/>
      <c r="F195" s="2"/>
      <c r="G195" s="2"/>
      <c r="H195" s="2"/>
      <c r="I195" s="2"/>
      <c r="J195" s="2"/>
      <c r="K195" s="2"/>
      <c r="M195" s="2"/>
      <c r="N195" s="2"/>
    </row>
    <row r="196" spans="1:14" x14ac:dyDescent="0.2">
      <c r="A196" s="39" t="str">
        <f>_xlfn.CONCAT(_IgnoreMe!E185,"-",_IgnoreMe!G185,"-",_IgnoreMe!I185)</f>
        <v>Snr A-Whalers-Sharks</v>
      </c>
      <c r="B196" s="4" t="s">
        <v>83</v>
      </c>
      <c r="C196" s="4"/>
      <c r="D196" s="4"/>
      <c r="E196" s="2"/>
      <c r="F196" s="2"/>
      <c r="G196" s="2"/>
      <c r="H196" s="2"/>
      <c r="I196" s="2"/>
      <c r="J196" s="2"/>
      <c r="K196" s="2"/>
      <c r="M196" s="2"/>
      <c r="N196" s="2"/>
    </row>
    <row r="197" spans="1:14" x14ac:dyDescent="0.2">
      <c r="A197" s="39" t="str">
        <f>_xlfn.CONCAT(_IgnoreMe!E186,"-",_IgnoreMe!G186,"-",_IgnoreMe!I186)</f>
        <v>0-0-0</v>
      </c>
      <c r="B197" s="4" t="s">
        <v>83</v>
      </c>
      <c r="C197" s="4"/>
      <c r="D197" s="4"/>
      <c r="E197" s="2"/>
      <c r="F197" s="2"/>
      <c r="G197" s="2"/>
      <c r="H197" s="2"/>
      <c r="I197" s="2"/>
      <c r="J197" s="2"/>
      <c r="K197" s="2"/>
      <c r="M197" s="2"/>
      <c r="N197" s="2"/>
    </row>
    <row r="198" spans="1:14" x14ac:dyDescent="0.2">
      <c r="A198" s="39" t="str">
        <f>_xlfn.CONCAT(_IgnoreMe!E187,"-",_IgnoreMe!G187,"-",_IgnoreMe!I187)</f>
        <v>Snr A-Sharks-Wolves</v>
      </c>
      <c r="B198" s="4" t="s">
        <v>83</v>
      </c>
      <c r="C198" s="4"/>
      <c r="D198" s="4"/>
      <c r="E198" s="2"/>
      <c r="F198" s="2"/>
      <c r="G198" s="2"/>
      <c r="H198" s="2"/>
      <c r="I198" s="2"/>
      <c r="J198" s="2"/>
      <c r="K198" s="2"/>
      <c r="M198" s="2"/>
      <c r="N198" s="2"/>
    </row>
    <row r="199" spans="1:14" x14ac:dyDescent="0.2">
      <c r="A199" s="39" t="str">
        <f>_xlfn.CONCAT(_IgnoreMe!E188,"-",_IgnoreMe!G188,"-",_IgnoreMe!I188)</f>
        <v>Snr A-Thunder-Whalers</v>
      </c>
      <c r="B199" s="4" t="s">
        <v>83</v>
      </c>
      <c r="C199" s="4"/>
      <c r="D199" s="4"/>
      <c r="E199" s="2"/>
      <c r="F199" s="2"/>
      <c r="G199" s="2"/>
      <c r="H199" s="2"/>
      <c r="I199" s="2"/>
      <c r="J199" s="2"/>
      <c r="K199" s="2"/>
      <c r="M199" s="2"/>
      <c r="N199" s="2"/>
    </row>
    <row r="200" spans="1:14" x14ac:dyDescent="0.2">
      <c r="A200" s="39" t="str">
        <f>_xlfn.CONCAT(_IgnoreMe!E189,"-",_IgnoreMe!G189,"-",_IgnoreMe!I189)</f>
        <v>Snr B-Rangers-Whalers</v>
      </c>
      <c r="B200" s="4" t="s">
        <v>83</v>
      </c>
      <c r="C200" s="4"/>
      <c r="D200" s="4"/>
      <c r="E200" s="2"/>
      <c r="F200" s="2"/>
      <c r="G200" s="2"/>
      <c r="H200" s="2"/>
      <c r="I200" s="2"/>
      <c r="J200" s="2"/>
      <c r="K200" s="2"/>
      <c r="M200" s="2"/>
      <c r="N200" s="2"/>
    </row>
    <row r="201" spans="1:14" x14ac:dyDescent="0.2">
      <c r="A201" s="39" t="str">
        <f>_xlfn.CONCAT(_IgnoreMe!E190,"-",_IgnoreMe!G190,"-",_IgnoreMe!I190)</f>
        <v>Snr A (Friendly)-Wolves-Sharks</v>
      </c>
      <c r="B201" s="4" t="s">
        <v>83</v>
      </c>
      <c r="C201" s="4"/>
      <c r="D201" s="4"/>
      <c r="E201" s="2"/>
      <c r="F201" s="2"/>
      <c r="G201" s="2"/>
      <c r="H201" s="2"/>
      <c r="I201" s="2"/>
      <c r="J201" s="2"/>
      <c r="K201" s="2"/>
      <c r="M201" s="2"/>
      <c r="N201" s="2"/>
    </row>
    <row r="202" spans="1:14" x14ac:dyDescent="0.2">
      <c r="A202" s="39" t="str">
        <f>_xlfn.CONCAT(_IgnoreMe!E191,"-",_IgnoreMe!G191,"-",_IgnoreMe!I191)</f>
        <v>Snr A-Whalers-Thunder</v>
      </c>
      <c r="B202" s="4" t="s">
        <v>83</v>
      </c>
      <c r="C202" s="4"/>
      <c r="D202" s="4"/>
      <c r="E202" s="2"/>
      <c r="F202" s="2"/>
      <c r="G202" s="2"/>
      <c r="H202" s="2"/>
      <c r="I202" s="2"/>
      <c r="J202" s="2"/>
      <c r="K202" s="2"/>
      <c r="M202" s="2"/>
      <c r="N202" s="2"/>
    </row>
    <row r="203" spans="1:14" x14ac:dyDescent="0.2">
      <c r="A203" s="39" t="str">
        <f>_xlfn.CONCAT(_IgnoreMe!E192,"-",_IgnoreMe!G192,"-",_IgnoreMe!I192)</f>
        <v>Snr B-Penguins White-Rangers</v>
      </c>
      <c r="B203" s="4" t="s">
        <v>83</v>
      </c>
      <c r="C203" s="4"/>
      <c r="D203" s="4"/>
      <c r="E203" s="2"/>
      <c r="F203" s="2"/>
      <c r="G203" s="2"/>
      <c r="H203" s="2"/>
      <c r="I203" s="2"/>
      <c r="J203" s="2"/>
      <c r="K203" s="2"/>
      <c r="M203" s="2"/>
      <c r="N203" s="2"/>
    </row>
    <row r="204" spans="1:14" x14ac:dyDescent="0.2">
      <c r="A204" s="39" t="str">
        <f>_xlfn.CONCAT(_IgnoreMe!E193,"-",_IgnoreMe!G193,"-",_IgnoreMe!I193)</f>
        <v>Snr B-Whalers-Rangers Masters</v>
      </c>
      <c r="B204" s="4" t="s">
        <v>83</v>
      </c>
      <c r="C204" s="4"/>
      <c r="D204" s="4"/>
      <c r="E204" s="2"/>
      <c r="F204" s="2"/>
      <c r="G204" s="2"/>
      <c r="H204" s="2"/>
      <c r="I204" s="2"/>
      <c r="J204" s="2"/>
      <c r="K204" s="2"/>
      <c r="M204" s="2"/>
      <c r="N204" s="2"/>
    </row>
    <row r="205" spans="1:14" x14ac:dyDescent="0.2">
      <c r="A205" s="39" t="str">
        <f>_xlfn.CONCAT(_IgnoreMe!E194,"-",_IgnoreMe!G194,"-",_IgnoreMe!I194)</f>
        <v>10U-Thunder-Renegades</v>
      </c>
      <c r="B205" s="4" t="s">
        <v>83</v>
      </c>
      <c r="C205" s="4"/>
      <c r="D205" s="4"/>
      <c r="E205" s="2"/>
      <c r="F205" s="2"/>
      <c r="G205" s="2"/>
      <c r="H205" s="2"/>
      <c r="I205" s="2"/>
      <c r="J205" s="2"/>
      <c r="K205" s="2"/>
      <c r="M205" s="2"/>
      <c r="N205" s="2"/>
    </row>
    <row r="206" spans="1:14" x14ac:dyDescent="0.2">
      <c r="A206" s="39" t="str">
        <f>_xlfn.CONCAT(_IgnoreMe!E195,"-",_IgnoreMe!G195,"-",_IgnoreMe!I195)</f>
        <v>Snr B-Renegades Mixed-Penguins White</v>
      </c>
      <c r="B206" s="4" t="s">
        <v>83</v>
      </c>
      <c r="C206" s="4"/>
      <c r="D206" s="4"/>
      <c r="E206" s="2"/>
      <c r="F206" s="2"/>
      <c r="G206" s="2"/>
      <c r="H206" s="2"/>
      <c r="I206" s="2"/>
      <c r="J206" s="2"/>
      <c r="K206" s="2"/>
      <c r="M206" s="2"/>
      <c r="N206" s="2"/>
    </row>
    <row r="207" spans="1:14" x14ac:dyDescent="0.2">
      <c r="A207" s="39" t="str">
        <f>_xlfn.CONCAT(_IgnoreMe!E196,"-",_IgnoreMe!G196,"-",_IgnoreMe!I196)</f>
        <v>10U-Renegades-Thunder</v>
      </c>
      <c r="B207" s="4" t="s">
        <v>83</v>
      </c>
      <c r="C207" s="4"/>
      <c r="D207" s="4"/>
      <c r="E207" s="2"/>
      <c r="F207" s="2"/>
      <c r="G207" s="2"/>
      <c r="H207" s="2"/>
      <c r="I207" s="2"/>
      <c r="J207" s="2"/>
      <c r="K207" s="2"/>
      <c r="M207" s="2"/>
      <c r="N207" s="2"/>
    </row>
    <row r="208" spans="1:14" x14ac:dyDescent="0.2">
      <c r="A208" s="39" t="str">
        <f>_xlfn.CONCAT(_IgnoreMe!E197,"-",_IgnoreMe!G197,"-",_IgnoreMe!I197)</f>
        <v>Snr B-Rangers Masters-Renegades Mixed</v>
      </c>
      <c r="B208" s="4" t="s">
        <v>83</v>
      </c>
      <c r="C208" s="4"/>
      <c r="D208" s="4"/>
      <c r="E208" s="2"/>
      <c r="F208" s="2"/>
      <c r="G208" s="2"/>
      <c r="H208" s="2"/>
      <c r="I208" s="2"/>
      <c r="J208" s="2"/>
      <c r="K208" s="2"/>
      <c r="M208" s="2"/>
      <c r="N208" s="2"/>
    </row>
    <row r="209" spans="1:14" x14ac:dyDescent="0.2">
      <c r="A209" s="39" t="str">
        <f>_xlfn.CONCAT(_IgnoreMe!E198,"-",_IgnoreMe!G198,"-",_IgnoreMe!I198)</f>
        <v>0-0-0</v>
      </c>
      <c r="B209" s="4" t="s">
        <v>83</v>
      </c>
      <c r="C209" s="4"/>
      <c r="D209" s="4"/>
      <c r="E209" s="2"/>
      <c r="F209" s="2"/>
      <c r="G209" s="2"/>
      <c r="H209" s="2"/>
      <c r="I209" s="2"/>
      <c r="J209" s="2"/>
      <c r="K209" s="2"/>
      <c r="M209" s="2"/>
      <c r="N209" s="2"/>
    </row>
    <row r="210" spans="1:14" x14ac:dyDescent="0.2">
      <c r="A210" s="39" t="str">
        <f>_xlfn.CONCAT(_IgnoreMe!E199,"-",_IgnoreMe!G199,"-",_IgnoreMe!I199)</f>
        <v>0-0-0</v>
      </c>
      <c r="B210" s="4" t="s">
        <v>83</v>
      </c>
      <c r="C210" s="4"/>
      <c r="D210" s="4"/>
      <c r="E210" s="2"/>
      <c r="F210" s="2"/>
      <c r="G210" s="2"/>
      <c r="H210" s="2"/>
      <c r="I210" s="2"/>
      <c r="J210" s="2"/>
      <c r="K210" s="2"/>
      <c r="M210" s="2"/>
      <c r="N210" s="2"/>
    </row>
    <row r="211" spans="1:14" x14ac:dyDescent="0.2">
      <c r="A211" s="39" t="str">
        <f>_xlfn.CONCAT(_IgnoreMe!E200,"-",_IgnoreMe!G200,"-",_IgnoreMe!I200)</f>
        <v>0-0-0</v>
      </c>
      <c r="B211" s="4" t="s">
        <v>83</v>
      </c>
      <c r="C211" s="4"/>
      <c r="D211" s="4"/>
      <c r="E211" s="4"/>
      <c r="F211" s="4"/>
      <c r="G211" s="4"/>
      <c r="H211" s="4"/>
      <c r="I211" s="4"/>
      <c r="J211" s="4"/>
      <c r="K211" s="4"/>
      <c r="M211" s="4"/>
      <c r="N211" s="4"/>
    </row>
    <row r="212" spans="1:14" x14ac:dyDescent="0.2">
      <c r="A212" s="39" t="str">
        <f>_xlfn.CONCAT(_IgnoreMe!E201,"-",_IgnoreMe!G201,"-",_IgnoreMe!I201)</f>
        <v>0-0-0</v>
      </c>
      <c r="B212" s="4" t="s">
        <v>83</v>
      </c>
      <c r="C212" s="4"/>
      <c r="D212" s="4"/>
      <c r="E212" s="22"/>
      <c r="F212" s="22"/>
      <c r="G212" s="22"/>
      <c r="H212" s="22"/>
      <c r="I212" s="22"/>
      <c r="J212" s="22"/>
      <c r="K212" s="22"/>
      <c r="M212" s="22"/>
      <c r="N212" s="22"/>
    </row>
    <row r="213" spans="1:14" x14ac:dyDescent="0.2">
      <c r="A213" s="39" t="str">
        <f>_xlfn.CONCAT(_IgnoreMe!E202,"-",_IgnoreMe!G202,"-",_IgnoreMe!I202)</f>
        <v>0-0-0</v>
      </c>
      <c r="B213" s="4" t="s">
        <v>83</v>
      </c>
      <c r="C213" s="4"/>
      <c r="D213" s="4"/>
      <c r="E213" s="4"/>
      <c r="F213" s="4"/>
      <c r="G213" s="4"/>
      <c r="H213" s="4"/>
      <c r="I213" s="4"/>
      <c r="J213" s="4"/>
      <c r="K213" s="4"/>
      <c r="M213" s="4"/>
      <c r="N213" s="4"/>
    </row>
    <row r="214" spans="1:14" x14ac:dyDescent="0.2">
      <c r="A214" s="39" t="str">
        <f>_xlfn.CONCAT(_IgnoreMe!E203,"-",_IgnoreMe!G203,"-",_IgnoreMe!I203)</f>
        <v>0-0-0</v>
      </c>
      <c r="B214" s="4" t="s">
        <v>83</v>
      </c>
      <c r="C214" s="4"/>
      <c r="D214" s="4"/>
      <c r="E214" s="2"/>
      <c r="F214" s="2"/>
      <c r="G214" s="2"/>
      <c r="H214" s="2"/>
      <c r="I214" s="2"/>
      <c r="J214" s="2"/>
      <c r="K214" s="2"/>
      <c r="M214" s="2"/>
      <c r="N214" s="2"/>
    </row>
    <row r="215" spans="1:14" x14ac:dyDescent="0.2">
      <c r="A215" s="39" t="str">
        <f>_xlfn.CONCAT(_IgnoreMe!E204,"-",_IgnoreMe!G204,"-",_IgnoreMe!I204)</f>
        <v>0-0-0</v>
      </c>
      <c r="B215" s="4" t="s">
        <v>83</v>
      </c>
      <c r="C215" s="4"/>
      <c r="D215" s="4"/>
      <c r="E215" s="2"/>
      <c r="F215" s="2"/>
      <c r="G215" s="2"/>
      <c r="H215" s="2"/>
      <c r="I215" s="2"/>
      <c r="J215" s="2"/>
      <c r="K215" s="2"/>
      <c r="M215" s="2"/>
      <c r="N215" s="2"/>
    </row>
    <row r="216" spans="1:14" x14ac:dyDescent="0.2">
      <c r="A216" s="39" t="str">
        <f>_xlfn.CONCAT(_IgnoreMe!E205,"-",_IgnoreMe!G205,"-",_IgnoreMe!I205)</f>
        <v>0-0-0</v>
      </c>
      <c r="B216" s="4" t="s">
        <v>83</v>
      </c>
      <c r="C216" s="4"/>
      <c r="D216" s="4"/>
      <c r="E216" s="4"/>
      <c r="F216" s="4"/>
      <c r="G216" s="4"/>
      <c r="H216" s="4"/>
      <c r="I216" s="4"/>
      <c r="J216" s="4"/>
      <c r="K216" s="4"/>
      <c r="M216" s="4"/>
      <c r="N216" s="4"/>
    </row>
    <row r="217" spans="1:14" x14ac:dyDescent="0.2">
      <c r="A217" s="39" t="str">
        <f>_xlfn.CONCAT(_IgnoreMe!E206,"-",_IgnoreMe!G206,"-",_IgnoreMe!I206)</f>
        <v>0-0-0</v>
      </c>
      <c r="B217" s="4" t="s">
        <v>83</v>
      </c>
      <c r="C217" s="4"/>
      <c r="D217" s="4"/>
      <c r="E217" s="4"/>
      <c r="F217" s="4"/>
      <c r="G217" s="4"/>
      <c r="H217" s="4"/>
      <c r="I217" s="4"/>
      <c r="J217" s="4"/>
      <c r="K217" s="4"/>
      <c r="M217" s="4"/>
      <c r="N217" s="4"/>
    </row>
    <row r="218" spans="1:14" x14ac:dyDescent="0.2">
      <c r="A218" s="39" t="str">
        <f>_xlfn.CONCAT(_IgnoreMe!E207,"-",_IgnoreMe!G207,"-",_IgnoreMe!I207)</f>
        <v>0-0-0</v>
      </c>
      <c r="B218" s="4" t="s">
        <v>83</v>
      </c>
      <c r="C218" s="4"/>
      <c r="D218" s="4"/>
    </row>
    <row r="219" spans="1:14" x14ac:dyDescent="0.2">
      <c r="A219" s="39" t="str">
        <f>_xlfn.CONCAT(_IgnoreMe!E208,"-",_IgnoreMe!G208,"-",_IgnoreMe!I208)</f>
        <v>0-0-0</v>
      </c>
      <c r="B219" s="4" t="s">
        <v>83</v>
      </c>
      <c r="C219" s="4"/>
      <c r="D219" s="4"/>
      <c r="E219" s="2"/>
      <c r="F219" s="2"/>
      <c r="G219" s="2"/>
      <c r="H219" s="2"/>
      <c r="I219" s="2"/>
      <c r="J219" s="2"/>
      <c r="K219" s="2"/>
      <c r="M219" s="2"/>
      <c r="N219" s="2"/>
    </row>
    <row r="220" spans="1:14" x14ac:dyDescent="0.2">
      <c r="A220" s="39" t="str">
        <f>_xlfn.CONCAT(_IgnoreMe!E209,"-",_IgnoreMe!G209,"-",_IgnoreMe!I209)</f>
        <v>0-0-0</v>
      </c>
      <c r="B220" s="4" t="s">
        <v>83</v>
      </c>
      <c r="C220" s="4"/>
      <c r="D220" s="4"/>
      <c r="E220" s="2"/>
      <c r="F220" s="2"/>
      <c r="G220" s="2"/>
      <c r="H220" s="2"/>
      <c r="I220" s="2"/>
      <c r="J220" s="2"/>
      <c r="K220" s="2"/>
      <c r="M220" s="2"/>
      <c r="N220" s="2"/>
    </row>
    <row r="221" spans="1:14" x14ac:dyDescent="0.2">
      <c r="A221" s="39" t="str">
        <f>_xlfn.CONCAT(_IgnoreMe!E210,"-",_IgnoreMe!G210,"-",_IgnoreMe!I210)</f>
        <v>0-0-0</v>
      </c>
      <c r="B221" s="4" t="s">
        <v>83</v>
      </c>
      <c r="C221" s="4"/>
      <c r="D221" s="4"/>
      <c r="E221" s="2"/>
      <c r="F221" s="2"/>
      <c r="G221" s="2"/>
      <c r="H221" s="2"/>
      <c r="I221" s="2"/>
      <c r="J221" s="2"/>
      <c r="K221" s="2"/>
      <c r="M221" s="2"/>
      <c r="N221" s="2"/>
    </row>
    <row r="222" spans="1:14" x14ac:dyDescent="0.2">
      <c r="A222" s="39" t="str">
        <f>_xlfn.CONCAT(_IgnoreMe!E211,"-",_IgnoreMe!G211,"-",_IgnoreMe!I211)</f>
        <v>0-0-0</v>
      </c>
      <c r="B222" s="4" t="s">
        <v>83</v>
      </c>
      <c r="C222" s="4"/>
      <c r="D222" s="4"/>
      <c r="E222" s="2"/>
      <c r="F222" s="2"/>
      <c r="G222" s="2"/>
      <c r="H222" s="2"/>
      <c r="I222" s="2"/>
      <c r="J222" s="2"/>
      <c r="K222" s="2"/>
      <c r="M222" s="2"/>
      <c r="N222" s="2"/>
    </row>
    <row r="223" spans="1:14" x14ac:dyDescent="0.2">
      <c r="A223" s="39" t="str">
        <f>_xlfn.CONCAT(_IgnoreMe!E212,"-",_IgnoreMe!G212,"-",_IgnoreMe!I212)</f>
        <v>0-0-0</v>
      </c>
      <c r="B223" s="4" t="s">
        <v>83</v>
      </c>
      <c r="C223" s="4"/>
      <c r="D223" s="4"/>
      <c r="E223" s="2"/>
      <c r="F223" s="2"/>
      <c r="G223" s="2"/>
      <c r="H223" s="2"/>
      <c r="I223" s="2"/>
      <c r="J223" s="2"/>
      <c r="K223" s="2"/>
      <c r="M223" s="2"/>
      <c r="N223" s="2"/>
    </row>
    <row r="224" spans="1:14" x14ac:dyDescent="0.2">
      <c r="A224" s="39" t="str">
        <f>_xlfn.CONCAT(_IgnoreMe!E213,"-",_IgnoreMe!G213,"-",_IgnoreMe!I213)</f>
        <v>0-0-0</v>
      </c>
      <c r="B224" s="4" t="s">
        <v>83</v>
      </c>
      <c r="C224" s="4"/>
      <c r="D224" s="4"/>
      <c r="E224" s="2"/>
      <c r="F224" s="2"/>
      <c r="G224" s="2"/>
      <c r="H224" s="2"/>
      <c r="I224" s="2"/>
      <c r="J224" s="2"/>
      <c r="K224" s="2"/>
      <c r="M224" s="2"/>
      <c r="N224" s="2"/>
    </row>
    <row r="225" spans="1:14" x14ac:dyDescent="0.2">
      <c r="A225" s="39" t="str">
        <f>_xlfn.CONCAT(_IgnoreMe!E214,"-",_IgnoreMe!G214,"-",_IgnoreMe!I214)</f>
        <v>0-0-0</v>
      </c>
      <c r="B225" s="4" t="s">
        <v>83</v>
      </c>
      <c r="C225" s="4"/>
      <c r="D225" s="4"/>
      <c r="E225" s="2"/>
      <c r="F225" s="2"/>
      <c r="G225" s="2"/>
      <c r="H225" s="2"/>
      <c r="I225" s="2"/>
      <c r="J225" s="2"/>
      <c r="K225" s="2"/>
      <c r="M225" s="2"/>
      <c r="N225" s="2"/>
    </row>
    <row r="226" spans="1:14" x14ac:dyDescent="0.2">
      <c r="A226" s="39" t="str">
        <f>_xlfn.CONCAT(_IgnoreMe!E215,"-",_IgnoreMe!G215,"-",_IgnoreMe!I215)</f>
        <v>0-0-0</v>
      </c>
      <c r="B226" s="4" t="s">
        <v>83</v>
      </c>
      <c r="C226" s="4"/>
      <c r="D226" s="4"/>
      <c r="E226" s="2"/>
      <c r="F226" s="2"/>
      <c r="G226" s="2"/>
      <c r="H226" s="2"/>
      <c r="I226" s="2"/>
      <c r="J226" s="2"/>
      <c r="K226" s="2"/>
      <c r="M226" s="2"/>
      <c r="N226" s="2"/>
    </row>
    <row r="227" spans="1:14" x14ac:dyDescent="0.2">
      <c r="A227" s="39" t="str">
        <f>_xlfn.CONCAT(_IgnoreMe!E216,"-",_IgnoreMe!G216,"-",_IgnoreMe!I216)</f>
        <v>0-0-0</v>
      </c>
      <c r="B227" s="4" t="s">
        <v>83</v>
      </c>
      <c r="C227" s="4"/>
      <c r="D227" s="4"/>
      <c r="E227" s="2"/>
      <c r="F227" s="2"/>
      <c r="G227" s="2"/>
      <c r="H227" s="2"/>
      <c r="I227" s="2"/>
      <c r="J227" s="2"/>
      <c r="K227" s="2"/>
      <c r="M227" s="2"/>
      <c r="N227" s="2"/>
    </row>
    <row r="228" spans="1:14" x14ac:dyDescent="0.2">
      <c r="A228" s="39" t="str">
        <f>_xlfn.CONCAT(_IgnoreMe!E217,"-",_IgnoreMe!G217,"-",_IgnoreMe!I217)</f>
        <v>0-0-0</v>
      </c>
      <c r="B228" s="4" t="s">
        <v>83</v>
      </c>
      <c r="C228" s="4"/>
      <c r="D228" s="4"/>
      <c r="E228" s="2"/>
      <c r="F228" s="2"/>
      <c r="G228" s="2"/>
      <c r="H228" s="2"/>
      <c r="I228" s="2"/>
      <c r="J228" s="2"/>
      <c r="K228" s="2"/>
      <c r="M228" s="2"/>
      <c r="N228" s="2"/>
    </row>
    <row r="229" spans="1:14" x14ac:dyDescent="0.2">
      <c r="A229" s="39" t="str">
        <f>_xlfn.CONCAT(_IgnoreMe!E218,"-",_IgnoreMe!G218,"-",_IgnoreMe!I218)</f>
        <v>0-0-0</v>
      </c>
      <c r="B229" s="4" t="s">
        <v>83</v>
      </c>
      <c r="C229" s="4"/>
      <c r="D229" s="4"/>
      <c r="E229" s="2"/>
      <c r="F229" s="2"/>
      <c r="G229" s="2"/>
      <c r="H229" s="2"/>
      <c r="I229" s="2"/>
      <c r="J229" s="2"/>
      <c r="K229" s="2"/>
      <c r="M229" s="2"/>
      <c r="N229" s="2"/>
    </row>
    <row r="230" spans="1:14" x14ac:dyDescent="0.2">
      <c r="A230" s="39" t="str">
        <f>_xlfn.CONCAT(_IgnoreMe!E219,"-",_IgnoreMe!G219,"-",_IgnoreMe!I219)</f>
        <v>0-0-0</v>
      </c>
      <c r="B230" s="4" t="s">
        <v>83</v>
      </c>
      <c r="C230" s="4"/>
      <c r="D230" s="4"/>
      <c r="E230" s="2"/>
      <c r="F230" s="2"/>
      <c r="G230" s="2"/>
      <c r="H230" s="2"/>
      <c r="I230" s="2"/>
      <c r="J230" s="2"/>
      <c r="K230" s="2"/>
      <c r="M230" s="2"/>
      <c r="N230" s="2"/>
    </row>
    <row r="231" spans="1:14" x14ac:dyDescent="0.2">
      <c r="A231" s="39" t="str">
        <f>_xlfn.CONCAT(_IgnoreMe!E220,"-",_IgnoreMe!G220,"-",_IgnoreMe!I220)</f>
        <v>0-0-0</v>
      </c>
      <c r="B231" s="4" t="s">
        <v>83</v>
      </c>
      <c r="C231" s="4"/>
      <c r="D231" s="4"/>
      <c r="E231" s="2"/>
      <c r="F231" s="2"/>
      <c r="G231" s="2"/>
      <c r="H231" s="2"/>
      <c r="I231" s="2"/>
      <c r="J231" s="2"/>
      <c r="K231" s="2"/>
      <c r="M231" s="2"/>
      <c r="N231" s="2"/>
    </row>
    <row r="232" spans="1:14" x14ac:dyDescent="0.2">
      <c r="A232" s="39" t="str">
        <f>_xlfn.CONCAT(_IgnoreMe!E221,"-",_IgnoreMe!G221,"-",_IgnoreMe!I221)</f>
        <v>0-0-0</v>
      </c>
      <c r="B232" s="4" t="s">
        <v>83</v>
      </c>
      <c r="C232" s="4"/>
      <c r="D232" s="4"/>
      <c r="E232" s="2"/>
      <c r="F232" s="2"/>
      <c r="G232" s="2"/>
      <c r="H232" s="2"/>
      <c r="I232" s="2"/>
      <c r="J232" s="2"/>
      <c r="K232" s="2"/>
      <c r="M232" s="2"/>
      <c r="N232" s="2"/>
    </row>
    <row r="233" spans="1:14" x14ac:dyDescent="0.2">
      <c r="A233" s="39" t="str">
        <f>_xlfn.CONCAT(_IgnoreMe!E222,"-",_IgnoreMe!G222,"-",_IgnoreMe!I222)</f>
        <v>0-0-0</v>
      </c>
      <c r="B233" s="4" t="s">
        <v>83</v>
      </c>
      <c r="C233" s="4"/>
      <c r="D233" s="4"/>
      <c r="E233" s="2"/>
      <c r="F233" s="2"/>
      <c r="G233" s="2"/>
      <c r="H233" s="2"/>
      <c r="I233" s="2"/>
      <c r="J233" s="2"/>
      <c r="K233" s="2"/>
      <c r="M233" s="2"/>
      <c r="N233" s="2"/>
    </row>
    <row r="234" spans="1:14" x14ac:dyDescent="0.2">
      <c r="A234" s="39" t="str">
        <f>_xlfn.CONCAT(_IgnoreMe!E223,"-",_IgnoreMe!G223,"-",_IgnoreMe!I223)</f>
        <v>0-0-0</v>
      </c>
      <c r="B234" s="4" t="s">
        <v>83</v>
      </c>
      <c r="C234" s="4"/>
      <c r="D234" s="4"/>
      <c r="E234" s="2"/>
      <c r="F234" s="2"/>
      <c r="G234" s="2"/>
      <c r="H234" s="2"/>
      <c r="I234" s="2"/>
      <c r="J234" s="2"/>
      <c r="K234" s="2"/>
      <c r="M234" s="2"/>
      <c r="N234" s="2"/>
    </row>
    <row r="235" spans="1:14" x14ac:dyDescent="0.2">
      <c r="A235" s="39" t="str">
        <f>_xlfn.CONCAT(_IgnoreMe!E224,"-",_IgnoreMe!G224,"-",_IgnoreMe!I224)</f>
        <v>0-0-0</v>
      </c>
      <c r="B235" s="4" t="s">
        <v>83</v>
      </c>
      <c r="C235" s="4"/>
      <c r="D235" s="4"/>
      <c r="E235" s="2"/>
      <c r="F235" s="2"/>
      <c r="G235" s="2"/>
      <c r="H235" s="2"/>
      <c r="I235" s="2"/>
      <c r="J235" s="2"/>
      <c r="K235" s="2"/>
      <c r="M235" s="2"/>
      <c r="N235" s="2"/>
    </row>
    <row r="236" spans="1:14" x14ac:dyDescent="0.2">
      <c r="A236" s="39" t="str">
        <f>_xlfn.CONCAT(_IgnoreMe!E225,"-",_IgnoreMe!G225,"-",_IgnoreMe!I225)</f>
        <v>0-0-0</v>
      </c>
      <c r="B236" s="4" t="s">
        <v>83</v>
      </c>
      <c r="C236" s="4"/>
      <c r="D236" s="4"/>
      <c r="E236" s="2"/>
      <c r="F236" s="2"/>
      <c r="G236" s="2"/>
      <c r="H236" s="2"/>
      <c r="I236" s="2"/>
      <c r="J236" s="2"/>
      <c r="K236" s="2"/>
      <c r="M236" s="2"/>
      <c r="N236" s="2"/>
    </row>
    <row r="237" spans="1:14" x14ac:dyDescent="0.2">
      <c r="A237" s="39" t="str">
        <f>_xlfn.CONCAT(_IgnoreMe!E226,"-",_IgnoreMe!G226,"-",_IgnoreMe!I226)</f>
        <v>0-0-0</v>
      </c>
      <c r="B237" s="4" t="s">
        <v>83</v>
      </c>
      <c r="C237" s="4"/>
      <c r="D237" s="4"/>
      <c r="E237" s="4"/>
      <c r="F237" s="4"/>
      <c r="G237" s="4"/>
      <c r="H237" s="4"/>
      <c r="I237" s="4"/>
      <c r="J237" s="4"/>
      <c r="K237" s="4"/>
      <c r="M237" s="4"/>
      <c r="N237" s="4"/>
    </row>
    <row r="238" spans="1:14" x14ac:dyDescent="0.2">
      <c r="A238" s="39" t="str">
        <f>_xlfn.CONCAT(_IgnoreMe!E227,"-",_IgnoreMe!G227,"-",_IgnoreMe!I227)</f>
        <v>0-0-0</v>
      </c>
      <c r="B238" s="4" t="s">
        <v>83</v>
      </c>
      <c r="C238" s="4"/>
      <c r="D238" s="4"/>
      <c r="E238" s="2"/>
      <c r="F238" s="2"/>
      <c r="G238" s="2"/>
      <c r="H238" s="2"/>
      <c r="I238" s="2"/>
      <c r="J238" s="2"/>
      <c r="K238" s="2"/>
      <c r="M238" s="2"/>
      <c r="N238" s="2"/>
    </row>
    <row r="239" spans="1:14" x14ac:dyDescent="0.2">
      <c r="A239" s="39" t="str">
        <f>_xlfn.CONCAT(_IgnoreMe!E228,"-",_IgnoreMe!G228,"-",_IgnoreMe!I228)</f>
        <v>0-0-0</v>
      </c>
      <c r="B239" s="4" t="s">
        <v>83</v>
      </c>
      <c r="C239" s="4"/>
      <c r="D239" s="4"/>
      <c r="E239" s="2"/>
      <c r="F239" s="2"/>
      <c r="G239" s="2"/>
      <c r="H239" s="2"/>
      <c r="I239" s="2"/>
      <c r="J239" s="2"/>
      <c r="K239" s="2"/>
      <c r="M239" s="2"/>
      <c r="N239" s="2"/>
    </row>
    <row r="240" spans="1:14" x14ac:dyDescent="0.2">
      <c r="A240" s="39" t="str">
        <f>_xlfn.CONCAT(_IgnoreMe!E229,"-",_IgnoreMe!G229,"-",_IgnoreMe!I229)</f>
        <v>0-0-0</v>
      </c>
      <c r="B240" s="4" t="s">
        <v>83</v>
      </c>
      <c r="C240" s="4"/>
      <c r="D240" s="4"/>
      <c r="E240" s="2"/>
      <c r="F240" s="2"/>
      <c r="G240" s="2"/>
      <c r="H240" s="2"/>
      <c r="I240" s="2"/>
      <c r="J240" s="2"/>
      <c r="K240" s="2"/>
      <c r="M240" s="2"/>
      <c r="N240" s="2"/>
    </row>
    <row r="241" spans="1:14" x14ac:dyDescent="0.2">
      <c r="A241" s="39" t="str">
        <f>_xlfn.CONCAT(_IgnoreMe!E230,"-",_IgnoreMe!G230,"-",_IgnoreMe!I230)</f>
        <v>0-0-0</v>
      </c>
      <c r="B241" s="4" t="s">
        <v>83</v>
      </c>
      <c r="C241" s="4"/>
      <c r="D241" s="4"/>
      <c r="E241" s="2"/>
      <c r="F241" s="2"/>
      <c r="G241" s="2"/>
      <c r="H241" s="2"/>
      <c r="I241" s="2"/>
      <c r="J241" s="2"/>
      <c r="K241" s="2"/>
      <c r="M241" s="2"/>
      <c r="N241" s="2"/>
    </row>
    <row r="242" spans="1:14" x14ac:dyDescent="0.2">
      <c r="A242" s="39" t="str">
        <f>_xlfn.CONCAT(_IgnoreMe!E231,"-",_IgnoreMe!G231,"-",_IgnoreMe!I231)</f>
        <v>0-0-0</v>
      </c>
      <c r="B242" s="4" t="s">
        <v>83</v>
      </c>
      <c r="C242" s="4"/>
      <c r="D242" s="4"/>
      <c r="E242" s="2"/>
      <c r="F242" s="2"/>
      <c r="G242" s="2"/>
      <c r="H242" s="2"/>
      <c r="I242" s="2"/>
      <c r="J242" s="2"/>
      <c r="K242" s="2"/>
      <c r="M242" s="2"/>
      <c r="N242" s="2"/>
    </row>
    <row r="243" spans="1:14" x14ac:dyDescent="0.2">
      <c r="A243" s="39" t="str">
        <f>_xlfn.CONCAT(_IgnoreMe!E232,"-",_IgnoreMe!G232,"-",_IgnoreMe!I232)</f>
        <v>0-0-0</v>
      </c>
      <c r="B243" s="4" t="s">
        <v>83</v>
      </c>
      <c r="C243" s="4"/>
      <c r="D243" s="4"/>
      <c r="E243" s="2"/>
      <c r="F243" s="2"/>
      <c r="G243" s="2"/>
      <c r="H243" s="2"/>
      <c r="I243" s="2"/>
      <c r="J243" s="2"/>
      <c r="K243" s="2"/>
      <c r="M243" s="2"/>
      <c r="N243" s="2"/>
    </row>
    <row r="244" spans="1:14" x14ac:dyDescent="0.2">
      <c r="A244" s="39" t="str">
        <f>_xlfn.CONCAT(_IgnoreMe!E233,"-",_IgnoreMe!G233,"-",_IgnoreMe!I233)</f>
        <v>0-0-0</v>
      </c>
      <c r="B244" s="4" t="s">
        <v>83</v>
      </c>
      <c r="C244" s="4"/>
      <c r="D244" s="4"/>
      <c r="E244" s="2"/>
      <c r="F244" s="2"/>
      <c r="G244" s="2"/>
      <c r="H244" s="2"/>
      <c r="I244" s="2"/>
      <c r="J244" s="2"/>
      <c r="K244" s="2"/>
      <c r="M244" s="2"/>
      <c r="N244" s="2"/>
    </row>
    <row r="245" spans="1:14" x14ac:dyDescent="0.2">
      <c r="A245" s="39" t="str">
        <f>_xlfn.CONCAT(_IgnoreMe!E234,"-",_IgnoreMe!G234,"-",_IgnoreMe!I234)</f>
        <v>0-0-0</v>
      </c>
      <c r="B245" s="4" t="s">
        <v>83</v>
      </c>
      <c r="C245" s="4"/>
      <c r="D245" s="4"/>
      <c r="E245" s="4"/>
      <c r="F245" s="4"/>
      <c r="G245" s="4"/>
      <c r="H245" s="4"/>
      <c r="I245" s="4"/>
      <c r="J245" s="4"/>
      <c r="K245" s="4"/>
      <c r="M245" s="4"/>
      <c r="N245" s="4"/>
    </row>
    <row r="246" spans="1:14" x14ac:dyDescent="0.2">
      <c r="A246" s="39" t="str">
        <f>_xlfn.CONCAT(_IgnoreMe!E235,"-",_IgnoreMe!G235,"-",_IgnoreMe!I235)</f>
        <v>0-0-0</v>
      </c>
      <c r="B246" s="4" t="s">
        <v>83</v>
      </c>
      <c r="C246" s="4"/>
      <c r="D246" s="4"/>
      <c r="E246" s="2"/>
      <c r="F246" s="2"/>
      <c r="G246" s="2"/>
      <c r="H246" s="2"/>
      <c r="I246" s="2"/>
      <c r="J246" s="2"/>
      <c r="K246" s="2"/>
      <c r="M246" s="2"/>
      <c r="N246" s="2"/>
    </row>
    <row r="247" spans="1:14" x14ac:dyDescent="0.2">
      <c r="A247" s="39" t="str">
        <f>_xlfn.CONCAT(_IgnoreMe!E236,"-",_IgnoreMe!G236,"-",_IgnoreMe!I236)</f>
        <v>0-0-0</v>
      </c>
      <c r="B247" s="4" t="s">
        <v>83</v>
      </c>
      <c r="C247" s="4"/>
      <c r="D247" s="4"/>
      <c r="E247" s="2"/>
      <c r="F247" s="2"/>
      <c r="G247" s="2"/>
      <c r="H247" s="2"/>
      <c r="I247" s="2"/>
      <c r="J247" s="2"/>
      <c r="K247" s="2"/>
      <c r="M247" s="2"/>
      <c r="N247" s="2"/>
    </row>
    <row r="248" spans="1:14" x14ac:dyDescent="0.2">
      <c r="A248" s="39" t="str">
        <f>_xlfn.CONCAT(_IgnoreMe!E237,"-",_IgnoreMe!G237,"-",_IgnoreMe!I237)</f>
        <v>0-0-0</v>
      </c>
      <c r="B248" s="4" t="s">
        <v>83</v>
      </c>
      <c r="C248" s="4"/>
      <c r="D248" s="4"/>
      <c r="E248" s="2"/>
      <c r="F248" s="2"/>
      <c r="G248" s="2"/>
      <c r="H248" s="2"/>
      <c r="I248" s="2"/>
      <c r="J248" s="2"/>
      <c r="K248" s="2"/>
      <c r="M248" s="2"/>
      <c r="N248" s="2"/>
    </row>
    <row r="249" spans="1:14" x14ac:dyDescent="0.2">
      <c r="A249" s="39" t="str">
        <f>_xlfn.CONCAT(_IgnoreMe!E238,"-",_IgnoreMe!G238,"-",_IgnoreMe!I238)</f>
        <v>0-0-0</v>
      </c>
      <c r="B249" s="4" t="s">
        <v>83</v>
      </c>
      <c r="C249" s="4"/>
      <c r="D249" s="4"/>
      <c r="E249" s="2"/>
      <c r="F249" s="2"/>
      <c r="G249" s="2"/>
      <c r="H249" s="2"/>
      <c r="I249" s="2"/>
      <c r="J249" s="2"/>
      <c r="K249" s="2"/>
      <c r="M249" s="2"/>
      <c r="N249" s="2"/>
    </row>
    <row r="250" spans="1:14" x14ac:dyDescent="0.2">
      <c r="A250" s="39" t="str">
        <f>_xlfn.CONCAT(_IgnoreMe!E239,"-",_IgnoreMe!G239,"-",_IgnoreMe!I239)</f>
        <v>0-0-0</v>
      </c>
      <c r="B250" s="4" t="s">
        <v>83</v>
      </c>
      <c r="C250" s="4"/>
      <c r="D250" s="4"/>
      <c r="E250" s="2"/>
      <c r="F250" s="2"/>
      <c r="G250" s="2"/>
      <c r="H250" s="2"/>
      <c r="I250" s="2"/>
      <c r="J250" s="2"/>
      <c r="K250" s="2"/>
      <c r="M250" s="2"/>
      <c r="N250" s="2"/>
    </row>
    <row r="251" spans="1:14" x14ac:dyDescent="0.2">
      <c r="A251" s="39" t="str">
        <f>_xlfn.CONCAT(_IgnoreMe!E240,"-",_IgnoreMe!G240,"-",_IgnoreMe!I240)</f>
        <v>0-0-0</v>
      </c>
      <c r="B251" s="4" t="s">
        <v>83</v>
      </c>
      <c r="C251" s="4"/>
      <c r="D251" s="4"/>
      <c r="E251" s="3"/>
      <c r="F251" s="3"/>
      <c r="G251" s="3"/>
      <c r="H251" s="3"/>
      <c r="I251" s="3"/>
      <c r="J251" s="3"/>
      <c r="K251" s="3"/>
      <c r="M251" s="3"/>
      <c r="N251" s="3"/>
    </row>
    <row r="252" spans="1:14" x14ac:dyDescent="0.2">
      <c r="A252" s="39" t="str">
        <f>_xlfn.CONCAT(_IgnoreMe!E241,"-",_IgnoreMe!G241,"-",_IgnoreMe!I241)</f>
        <v>0-0-0</v>
      </c>
      <c r="B252" s="4" t="s">
        <v>83</v>
      </c>
      <c r="C252" s="4"/>
      <c r="D252" s="3"/>
      <c r="E252" s="3"/>
      <c r="F252" s="3"/>
      <c r="G252" s="3"/>
      <c r="H252" s="3"/>
      <c r="I252" s="3"/>
      <c r="J252" s="3"/>
      <c r="K252" s="3"/>
      <c r="M252" s="3"/>
      <c r="N252" s="3"/>
    </row>
    <row r="253" spans="1:14" x14ac:dyDescent="0.2">
      <c r="A253" s="39" t="str">
        <f>_xlfn.CONCAT(_IgnoreMe!E242,"-",_IgnoreMe!G242,"-",_IgnoreMe!I242)</f>
        <v>0-0-0</v>
      </c>
      <c r="B253" s="4" t="s">
        <v>83</v>
      </c>
      <c r="C253" s="4"/>
      <c r="D253" s="3"/>
      <c r="E253" s="3"/>
      <c r="F253" s="3"/>
      <c r="G253" s="3"/>
      <c r="H253" s="3"/>
      <c r="I253" s="3"/>
      <c r="J253" s="3"/>
      <c r="K253" s="3"/>
      <c r="M253" s="3"/>
      <c r="N253" s="3"/>
    </row>
    <row r="254" spans="1:14" x14ac:dyDescent="0.2">
      <c r="A254" s="39" t="str">
        <f>_xlfn.CONCAT(_IgnoreMe!E243,"-",_IgnoreMe!G243,"-",_IgnoreMe!I243)</f>
        <v>0-0-0</v>
      </c>
      <c r="B254" s="4" t="s">
        <v>83</v>
      </c>
      <c r="C254" s="4"/>
      <c r="D254" s="3"/>
      <c r="E254" s="3"/>
      <c r="F254" s="3"/>
      <c r="G254" s="3"/>
      <c r="H254" s="3"/>
      <c r="I254" s="3"/>
      <c r="J254" s="3"/>
      <c r="K254" s="3"/>
      <c r="M254" s="3"/>
      <c r="N254" s="3"/>
    </row>
    <row r="255" spans="1:14" x14ac:dyDescent="0.2">
      <c r="A255" s="39" t="str">
        <f>_xlfn.CONCAT(_IgnoreMe!E244,"-",_IgnoreMe!G244,"-",_IgnoreMe!I244)</f>
        <v>0-0-0</v>
      </c>
      <c r="B255" s="4" t="s">
        <v>83</v>
      </c>
      <c r="C255" s="4"/>
      <c r="D255" s="3"/>
      <c r="E255" s="3"/>
      <c r="F255" s="3"/>
      <c r="G255" s="3"/>
      <c r="H255" s="3"/>
      <c r="I255" s="3"/>
      <c r="J255" s="3"/>
      <c r="K255" s="3"/>
      <c r="M255" s="3"/>
      <c r="N255" s="3"/>
    </row>
    <row r="256" spans="1:14" x14ac:dyDescent="0.2">
      <c r="A256" s="39" t="str">
        <f>_xlfn.CONCAT(_IgnoreMe!E245,"-",_IgnoreMe!G245,"-",_IgnoreMe!I245)</f>
        <v>0-0-0</v>
      </c>
      <c r="B256" s="4" t="s">
        <v>83</v>
      </c>
      <c r="C256" s="3"/>
      <c r="D256" s="3"/>
      <c r="E256" s="3"/>
      <c r="F256" s="3"/>
      <c r="G256" s="3"/>
      <c r="H256" s="3"/>
      <c r="I256" s="3"/>
      <c r="J256" s="3"/>
      <c r="K256" s="3"/>
      <c r="M256" s="3"/>
      <c r="N256" s="3"/>
    </row>
    <row r="257" spans="1:14" x14ac:dyDescent="0.2">
      <c r="A257" s="39" t="str">
        <f>_xlfn.CONCAT(_IgnoreMe!E246,"-",_IgnoreMe!G246,"-",_IgnoreMe!I246)</f>
        <v>0-0-0</v>
      </c>
      <c r="B257" s="4" t="s">
        <v>83</v>
      </c>
      <c r="C257" s="3"/>
      <c r="D257" s="3"/>
      <c r="E257" s="3"/>
      <c r="F257" s="3"/>
      <c r="G257" s="3"/>
      <c r="H257" s="3"/>
      <c r="I257" s="3"/>
      <c r="J257" s="3"/>
      <c r="K257" s="3"/>
      <c r="M257" s="3"/>
      <c r="N257" s="3"/>
    </row>
    <row r="258" spans="1:14" x14ac:dyDescent="0.2">
      <c r="A258" s="39" t="str">
        <f>_xlfn.CONCAT(_IgnoreMe!E247,"-",_IgnoreMe!G247,"-",_IgnoreMe!I247)</f>
        <v>0-0-0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M258" s="3"/>
      <c r="N258" s="3"/>
    </row>
    <row r="259" spans="1:14" x14ac:dyDescent="0.2">
      <c r="A259" s="39" t="str">
        <f>_xlfn.CONCAT(_IgnoreMe!E248,"-",_IgnoreMe!G248,"-",_IgnoreMe!I248)</f>
        <v>0-0-0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M259" s="3"/>
      <c r="N259" s="3"/>
    </row>
    <row r="260" spans="1:14" x14ac:dyDescent="0.2">
      <c r="A260" s="39" t="str">
        <f>_xlfn.CONCAT(_IgnoreMe!E249,"-",_IgnoreMe!G249,"-",_IgnoreMe!I249)</f>
        <v>0-0-0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M260" s="3"/>
      <c r="N260" s="3"/>
    </row>
    <row r="261" spans="1:14" x14ac:dyDescent="0.2">
      <c r="A261" s="39" t="str">
        <f>_xlfn.CONCAT(_IgnoreMe!E250,"-",_IgnoreMe!G250,"-",_IgnoreMe!I250)</f>
        <v>0-0-0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M261" s="3"/>
      <c r="N261" s="3"/>
    </row>
    <row r="262" spans="1:14" x14ac:dyDescent="0.2">
      <c r="A262" s="39" t="str">
        <f>_xlfn.CONCAT(_IgnoreMe!E251,"-",_IgnoreMe!G251,"-",_IgnoreMe!I251)</f>
        <v>0-0-0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M262" s="3"/>
      <c r="N262" s="3"/>
    </row>
    <row r="263" spans="1:14" x14ac:dyDescent="0.2">
      <c r="A263" s="39" t="str">
        <f>_xlfn.CONCAT(_IgnoreMe!E252,"-",_IgnoreMe!G252,"-",_IgnoreMe!I252)</f>
        <v>0-0-0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M263" s="3"/>
      <c r="N263" s="3"/>
    </row>
    <row r="264" spans="1:14" x14ac:dyDescent="0.2">
      <c r="A264" s="39" t="str">
        <f>_xlfn.CONCAT(_IgnoreMe!E253,"-",_IgnoreMe!G253,"-",_IgnoreMe!I253)</f>
        <v>0-0-0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M264" s="3"/>
      <c r="N264" s="3"/>
    </row>
    <row r="265" spans="1:14" x14ac:dyDescent="0.2">
      <c r="A265" s="39" t="str">
        <f>_xlfn.CONCAT(_IgnoreMe!E254,"-",_IgnoreMe!G254,"-",_IgnoreMe!I254)</f>
        <v>0-0-0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M265" s="3"/>
      <c r="N265" s="3"/>
    </row>
    <row r="266" spans="1:14" x14ac:dyDescent="0.2">
      <c r="A266" s="39" t="str">
        <f>_xlfn.CONCAT(_IgnoreMe!E255,"-",_IgnoreMe!G255,"-",_IgnoreMe!I255)</f>
        <v>0-0-0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M266" s="3"/>
      <c r="N266" s="3"/>
    </row>
    <row r="267" spans="1:14" x14ac:dyDescent="0.2">
      <c r="A267" s="39" t="str">
        <f>_xlfn.CONCAT(_IgnoreMe!E256,"-",_IgnoreMe!G256,"-",_IgnoreMe!I256)</f>
        <v>0-0-0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M267" s="3"/>
      <c r="N267" s="3"/>
    </row>
    <row r="268" spans="1:14" x14ac:dyDescent="0.2">
      <c r="A268" s="39" t="str">
        <f>_xlfn.CONCAT(_IgnoreMe!E257,"-",_IgnoreMe!G257,"-",_IgnoreMe!I257)</f>
        <v>0-0-0</v>
      </c>
      <c r="B268" s="3"/>
      <c r="C268" s="3"/>
    </row>
    <row r="269" spans="1:14" x14ac:dyDescent="0.2">
      <c r="A269" s="39" t="str">
        <f>_xlfn.CONCAT(_IgnoreMe!E258,"-",_IgnoreMe!G258,"-",_IgnoreMe!I258)</f>
        <v>0-0-0</v>
      </c>
      <c r="B269" s="3"/>
      <c r="C269" s="3"/>
    </row>
    <row r="270" spans="1:14" x14ac:dyDescent="0.2">
      <c r="A270" s="39" t="str">
        <f>_xlfn.CONCAT(_IgnoreMe!E259,"-",_IgnoreMe!G259,"-",_IgnoreMe!I259)</f>
        <v>0-0-0</v>
      </c>
      <c r="B270" s="3"/>
      <c r="C270" s="3"/>
    </row>
    <row r="271" spans="1:14" x14ac:dyDescent="0.2">
      <c r="A271" s="39" t="str">
        <f>_xlfn.CONCAT(_IgnoreMe!E260,"-",_IgnoreMe!G260,"-",_IgnoreMe!I260)</f>
        <v>0-0-0</v>
      </c>
      <c r="B271" s="3"/>
      <c r="C271" s="3"/>
    </row>
    <row r="272" spans="1:14" x14ac:dyDescent="0.2">
      <c r="A272" s="39" t="str">
        <f>_xlfn.CONCAT(_IgnoreMe!E261,"-",_IgnoreMe!G261,"-",_IgnoreMe!I261)</f>
        <v>0-0-0</v>
      </c>
      <c r="B272" s="3"/>
    </row>
    <row r="273" spans="1:2" x14ac:dyDescent="0.2">
      <c r="A273" s="39" t="str">
        <f>_xlfn.CONCAT(_IgnoreMe!E262,"-",_IgnoreMe!G262,"-",_IgnoreMe!I262)</f>
        <v>0-0-0</v>
      </c>
      <c r="B273" s="3"/>
    </row>
    <row r="274" spans="1:2" x14ac:dyDescent="0.2">
      <c r="A274" s="39" t="str">
        <f>_xlfn.CONCAT(_IgnoreMe!E263,"-",_IgnoreMe!G263,"-",_IgnoreMe!I263)</f>
        <v>0-0-0</v>
      </c>
    </row>
    <row r="275" spans="1:2" x14ac:dyDescent="0.2">
      <c r="A275" s="39" t="str">
        <f>_xlfn.CONCAT(_IgnoreMe!E264,"-",_IgnoreMe!G264,"-",_IgnoreMe!I264)</f>
        <v>0-0-0</v>
      </c>
    </row>
    <row r="276" spans="1:2" x14ac:dyDescent="0.2">
      <c r="A276" s="39" t="str">
        <f>_xlfn.CONCAT(_IgnoreMe!E265,"-",_IgnoreMe!G265,"-",_IgnoreMe!I265)</f>
        <v>0-0-0</v>
      </c>
    </row>
    <row r="277" spans="1:2" x14ac:dyDescent="0.2">
      <c r="A277" s="39" t="str">
        <f>_xlfn.CONCAT(_IgnoreMe!E266,"-",_IgnoreMe!G266,"-",_IgnoreMe!I266)</f>
        <v>0-0-0</v>
      </c>
    </row>
    <row r="278" spans="1:2" x14ac:dyDescent="0.2">
      <c r="A278" s="39" t="str">
        <f>_xlfn.CONCAT(_IgnoreMe!E267,"-",_IgnoreMe!G267,"-",_IgnoreMe!I267)</f>
        <v>0-0-0</v>
      </c>
    </row>
    <row r="279" spans="1:2" x14ac:dyDescent="0.2">
      <c r="A279" s="39" t="str">
        <f>_xlfn.CONCAT(_IgnoreMe!E268,"-",_IgnoreMe!G268,"-",_IgnoreMe!I268)</f>
        <v>0-0-0</v>
      </c>
    </row>
    <row r="280" spans="1:2" x14ac:dyDescent="0.2">
      <c r="A280" s="39" t="str">
        <f>_xlfn.CONCAT(_IgnoreMe!E269,"-",_IgnoreMe!G269,"-",_IgnoreMe!I269)</f>
        <v>0-0-0</v>
      </c>
    </row>
    <row r="281" spans="1:2" x14ac:dyDescent="0.2">
      <c r="A281" s="39" t="str">
        <f>_xlfn.CONCAT(_IgnoreMe!E270,"-",_IgnoreMe!G270,"-",_IgnoreMe!I270)</f>
        <v>0-0-0</v>
      </c>
    </row>
    <row r="282" spans="1:2" x14ac:dyDescent="0.2">
      <c r="A282" s="39" t="str">
        <f>_xlfn.CONCAT(_IgnoreMe!E271,"-",_IgnoreMe!G271,"-",_IgnoreMe!I271)</f>
        <v>0-0-0</v>
      </c>
    </row>
    <row r="283" spans="1:2" x14ac:dyDescent="0.2">
      <c r="A283" s="39" t="str">
        <f>_xlfn.CONCAT(_IgnoreMe!E272,"-",_IgnoreMe!G272,"-",_IgnoreMe!I272)</f>
        <v>0-0-0</v>
      </c>
    </row>
    <row r="284" spans="1:2" x14ac:dyDescent="0.2">
      <c r="A284" s="39" t="str">
        <f>_xlfn.CONCAT(_IgnoreMe!E273,"-",_IgnoreMe!G273,"-",_IgnoreMe!I273)</f>
        <v>0-0-0</v>
      </c>
    </row>
    <row r="285" spans="1:2" x14ac:dyDescent="0.2">
      <c r="A285" s="39" t="str">
        <f>_xlfn.CONCAT(_IgnoreMe!E274,"-",_IgnoreMe!G274,"-",_IgnoreMe!I274)</f>
        <v>0-0-0</v>
      </c>
    </row>
    <row r="286" spans="1:2" x14ac:dyDescent="0.2">
      <c r="A286" s="39" t="str">
        <f>_xlfn.CONCAT(_IgnoreMe!E275,"-",_IgnoreMe!G275,"-",_IgnoreMe!I275)</f>
        <v>0-0-0</v>
      </c>
    </row>
    <row r="287" spans="1:2" x14ac:dyDescent="0.2">
      <c r="A287" s="39" t="str">
        <f>_xlfn.CONCAT(_IgnoreMe!E276,"-",_IgnoreMe!G276,"-",_IgnoreMe!I276)</f>
        <v>0-0-0</v>
      </c>
    </row>
    <row r="288" spans="1:2" x14ac:dyDescent="0.2">
      <c r="A288" s="39" t="str">
        <f>_xlfn.CONCAT(_IgnoreMe!E277,"-",_IgnoreMe!G277,"-",_IgnoreMe!I277)</f>
        <v>0-0-0</v>
      </c>
    </row>
    <row r="289" spans="1:14" x14ac:dyDescent="0.2">
      <c r="A289" s="39" t="str">
        <f>_xlfn.CONCAT(_IgnoreMe!E278,"-",_IgnoreMe!G278,"-",_IgnoreMe!I278)</f>
        <v>0-0-0</v>
      </c>
    </row>
    <row r="296" spans="1:14" ht="16" x14ac:dyDescent="0.2">
      <c r="D296" s="17"/>
      <c r="E296" s="17"/>
      <c r="F296" s="17"/>
      <c r="G296" s="17"/>
      <c r="H296" s="17"/>
      <c r="I296" s="17"/>
      <c r="J296" s="17"/>
      <c r="K296" s="17"/>
      <c r="M296" s="17"/>
      <c r="N296" s="17"/>
    </row>
    <row r="297" spans="1:14" ht="16" x14ac:dyDescent="0.2">
      <c r="D297" s="17"/>
      <c r="E297" s="17"/>
      <c r="F297" s="17"/>
      <c r="G297" s="17"/>
      <c r="H297" s="17"/>
      <c r="I297" s="17"/>
      <c r="J297" s="17"/>
      <c r="K297" s="17"/>
      <c r="M297" s="17"/>
      <c r="N297" s="17"/>
    </row>
    <row r="298" spans="1:14" ht="16" x14ac:dyDescent="0.2">
      <c r="D298" s="17"/>
      <c r="E298" s="17"/>
      <c r="F298" s="17"/>
      <c r="G298" s="17"/>
      <c r="H298" s="17"/>
      <c r="I298" s="17"/>
      <c r="J298" s="17"/>
      <c r="K298" s="17"/>
      <c r="M298" s="17"/>
      <c r="N298" s="17"/>
    </row>
    <row r="299" spans="1:14" ht="16" x14ac:dyDescent="0.2">
      <c r="D299" s="17"/>
      <c r="E299" s="17"/>
      <c r="F299" s="17"/>
      <c r="G299" s="17"/>
      <c r="H299" s="17"/>
      <c r="I299" s="17"/>
      <c r="J299" s="17"/>
      <c r="K299" s="17"/>
      <c r="M299" s="17"/>
      <c r="N299" s="17"/>
    </row>
    <row r="300" spans="1:14" ht="16" x14ac:dyDescent="0.2">
      <c r="C300" s="17"/>
    </row>
    <row r="301" spans="1:14" ht="16" x14ac:dyDescent="0.2">
      <c r="C301" s="17"/>
    </row>
    <row r="302" spans="1:14" ht="16" x14ac:dyDescent="0.2">
      <c r="A302" s="171"/>
      <c r="B302" s="17"/>
      <c r="C302" s="17"/>
    </row>
    <row r="303" spans="1:14" ht="16" x14ac:dyDescent="0.2">
      <c r="A303" s="171"/>
      <c r="B303" s="17"/>
      <c r="C303" s="17"/>
    </row>
    <row r="304" spans="1:14" ht="16" x14ac:dyDescent="0.2">
      <c r="A304" s="171"/>
      <c r="B304" s="17"/>
    </row>
    <row r="305" spans="1:14" ht="16" x14ac:dyDescent="0.2">
      <c r="A305" s="171"/>
      <c r="B305" s="17"/>
    </row>
    <row r="306" spans="1:14" ht="16" x14ac:dyDescent="0.2">
      <c r="D306" s="17"/>
      <c r="E306" s="17"/>
      <c r="F306" s="17"/>
      <c r="G306" s="17"/>
      <c r="H306" s="17"/>
      <c r="I306" s="17"/>
      <c r="J306" s="17"/>
      <c r="K306" s="17"/>
      <c r="M306" s="17"/>
      <c r="N306" s="17"/>
    </row>
    <row r="307" spans="1:14" ht="16" x14ac:dyDescent="0.2">
      <c r="D307" s="17"/>
      <c r="E307" s="17"/>
      <c r="F307" s="17"/>
      <c r="G307" s="17"/>
      <c r="H307" s="17"/>
      <c r="I307" s="17"/>
      <c r="J307" s="17"/>
      <c r="K307" s="17"/>
      <c r="M307" s="17"/>
      <c r="N307" s="17"/>
    </row>
    <row r="308" spans="1:14" ht="16" x14ac:dyDescent="0.2">
      <c r="D308" s="17"/>
      <c r="E308" s="17"/>
      <c r="F308" s="17"/>
      <c r="G308" s="17"/>
      <c r="H308" s="17"/>
      <c r="I308" s="17"/>
      <c r="J308" s="17"/>
      <c r="K308" s="17"/>
      <c r="M308" s="17"/>
      <c r="N308" s="17"/>
    </row>
    <row r="309" spans="1:14" ht="16" x14ac:dyDescent="0.2">
      <c r="D309" s="17"/>
      <c r="E309" s="17"/>
      <c r="F309" s="17"/>
      <c r="G309" s="17"/>
      <c r="H309" s="17"/>
      <c r="I309" s="17"/>
      <c r="J309" s="17"/>
      <c r="K309" s="17"/>
      <c r="M309" s="17"/>
      <c r="N309" s="17"/>
    </row>
    <row r="310" spans="1:14" ht="16" x14ac:dyDescent="0.2">
      <c r="C310" s="17"/>
      <c r="D310" s="17"/>
      <c r="E310" s="17"/>
      <c r="F310" s="17"/>
      <c r="G310" s="17"/>
      <c r="H310" s="17"/>
      <c r="I310" s="17"/>
      <c r="J310" s="17"/>
      <c r="K310" s="17"/>
      <c r="M310" s="17"/>
      <c r="N310" s="17"/>
    </row>
    <row r="311" spans="1:14" ht="16" x14ac:dyDescent="0.2">
      <c r="C311" s="17"/>
      <c r="D311" s="17"/>
      <c r="E311" s="17"/>
      <c r="F311" s="17"/>
      <c r="G311" s="17"/>
      <c r="H311" s="17"/>
      <c r="I311" s="17"/>
      <c r="J311" s="17"/>
      <c r="K311" s="17"/>
      <c r="M311" s="17"/>
      <c r="N311" s="17"/>
    </row>
    <row r="312" spans="1:14" ht="16" x14ac:dyDescent="0.2">
      <c r="A312" s="171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M312" s="17"/>
      <c r="N312" s="17"/>
    </row>
    <row r="313" spans="1:14" ht="16" x14ac:dyDescent="0.2">
      <c r="A313" s="171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M313" s="17"/>
      <c r="N313" s="17"/>
    </row>
    <row r="314" spans="1:14" ht="16" x14ac:dyDescent="0.2">
      <c r="A314" s="171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M314" s="17"/>
      <c r="N314" s="17"/>
    </row>
    <row r="315" spans="1:14" ht="16" x14ac:dyDescent="0.2">
      <c r="A315" s="171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M315" s="17"/>
      <c r="N315" s="17"/>
    </row>
    <row r="316" spans="1:14" ht="16" x14ac:dyDescent="0.2">
      <c r="A316" s="171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M316" s="17"/>
      <c r="N316" s="17"/>
    </row>
    <row r="317" spans="1:14" ht="16" x14ac:dyDescent="0.2">
      <c r="A317" s="171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M317" s="17"/>
      <c r="N317" s="17"/>
    </row>
    <row r="318" spans="1:14" ht="16" x14ac:dyDescent="0.2">
      <c r="A318" s="171"/>
      <c r="B318" s="17"/>
      <c r="C318" s="17"/>
    </row>
    <row r="319" spans="1:14" ht="16" x14ac:dyDescent="0.2">
      <c r="A319" s="171"/>
      <c r="B319" s="17"/>
      <c r="C319" s="17"/>
    </row>
    <row r="320" spans="1:14" ht="16" x14ac:dyDescent="0.2">
      <c r="A320" s="171"/>
      <c r="B320" s="17"/>
      <c r="C320" s="17"/>
    </row>
    <row r="321" spans="1:3" ht="16" x14ac:dyDescent="0.2">
      <c r="A321" s="171"/>
      <c r="B321" s="17"/>
      <c r="C321" s="17"/>
    </row>
    <row r="322" spans="1:3" ht="16" x14ac:dyDescent="0.2">
      <c r="A322" s="171"/>
      <c r="B322" s="17"/>
    </row>
    <row r="323" spans="1:3" ht="16" x14ac:dyDescent="0.2">
      <c r="A323" s="171"/>
      <c r="B323" s="17"/>
    </row>
  </sheetData>
  <conditionalFormatting sqref="A3:D4 E3:K5 M3:N5 D5 A5:C9 A10:B21 C10:C54 E12:J13 B22:B257 A22:A289 I23:K24 D23:D25 D30:D32 I31:K34 E35:J36 D35:D44 F45:G45 I45:K46 E46:H46 D61:K62 M61:N62 D64:D251 C64:C255 K68 M68:N78 E69:K78 E80:K80 M80:N80 E82:K86 M82:N86 E89:K106 M89:N106 E128:K147 M128:N147 E149:K151 M149:N151 E153:K155 M153:N155 E157:K159 M157:N159 E161:K164 M161:N164 E168:K178 M168:N178 E183:K186 M183:N186 E191:K217 M191:N217 E219:K250 M219:N250">
    <cfRule type="cellIs" dxfId="4" priority="8" operator="equal">
      <formula>#REF!</formula>
    </cfRule>
    <cfRule type="cellIs" dxfId="3" priority="9" operator="equal">
      <formula>#REF!</formula>
    </cfRule>
  </conditionalFormatting>
  <conditionalFormatting sqref="A1:K2 M1:N5 A3:D4 E3:K5 D5 A5:C9 C10:C54 A10:B1048576 E12:J13 I23:K24 D23:D25 D30:D32 I31:K34 E35:J36 D35:D44 F45:G45 I45:K46 E46:H46 D61:K62 M61:N62 D64:D271 C64:C1048576 K68 M68:N78 E69:K78 E80:K80 M80:N80 E82:K86 M82:N86 E89:K106 M89:N106 E128:K147 M128:N147 E149:K151 M149:N151 E153:K155 M153:N155 E157:K159 M157:N159 E161:K164 M161:N164 E168:K178 M168:N178 E183:K186 M183:N186 E191:K217 M191:N217 E219:K271 M219:N1048576 D272:K1048576">
    <cfRule type="cellIs" dxfId="2" priority="10" operator="equal">
      <formula>#REF!</formula>
    </cfRule>
  </conditionalFormatting>
  <conditionalFormatting sqref="F21:G21 E22:G22">
    <cfRule type="cellIs" dxfId="1" priority="4" operator="equal">
      <formula>#REF!</formula>
    </cfRule>
  </conditionalFormatting>
  <conditionalFormatting sqref="F28:G28 E29:G29">
    <cfRule type="cellIs" dxfId="0" priority="1" operator="equal">
      <formula>#REF!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A86E-9C68-A646-8307-33DED5CD7DEB}">
  <dimension ref="A1:J301"/>
  <sheetViews>
    <sheetView workbookViewId="0">
      <selection activeCell="G17" sqref="G17"/>
    </sheetView>
  </sheetViews>
  <sheetFormatPr baseColWidth="10" defaultRowHeight="15" x14ac:dyDescent="0.2"/>
  <sheetData>
    <row r="1" spans="1:10" x14ac:dyDescent="0.2">
      <c r="A1" s="15" cm="1">
        <f t="array" ref="A1:J301">Kereru!A1:J301</f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</row>
    <row r="2" spans="1:10" x14ac:dyDescent="0.2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</row>
    <row r="3" spans="1:10" x14ac:dyDescent="0.2">
      <c r="A3" t="str">
        <v>Date</v>
      </c>
      <c r="B3" t="str">
        <v>Game #</v>
      </c>
      <c r="C3" t="str">
        <v>Time</v>
      </c>
      <c r="D3" t="str">
        <v>Venue</v>
      </c>
      <c r="E3" t="str">
        <v>Grade</v>
      </c>
      <c r="F3" t="str">
        <v>Type</v>
      </c>
      <c r="G3" t="str">
        <v>Home</v>
      </c>
      <c r="H3" t="str">
        <v>v</v>
      </c>
      <c r="I3" t="str">
        <v>Away</v>
      </c>
      <c r="J3">
        <v>0</v>
      </c>
    </row>
    <row r="4" spans="1:10" x14ac:dyDescent="0.2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">
      <c r="A5" t="str">
        <v>10/11 June</v>
      </c>
      <c r="B5" t="str">
        <v>Week 1 - No League games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">
      <c r="A7" t="str">
        <v>17/18 June</v>
      </c>
      <c r="B7" t="str">
        <v>Week 2 - IHNZ Youth Development Camp (Levin)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x14ac:dyDescent="0.2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  <row r="10" spans="1:10" x14ac:dyDescent="0.2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</row>
    <row r="11" spans="1:10" x14ac:dyDescent="0.2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</row>
    <row r="12" spans="1:10" x14ac:dyDescent="0.2">
      <c r="A12" t="str">
        <v>WEEK 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1:10" x14ac:dyDescent="0.2">
      <c r="A13">
        <v>45101</v>
      </c>
      <c r="B13">
        <v>1</v>
      </c>
      <c r="C13" t="str">
        <v>9.00 am</v>
      </c>
      <c r="D13" t="str">
        <v>Kilbirnie</v>
      </c>
      <c r="E13" t="str">
        <v>12U</v>
      </c>
      <c r="F13" t="str">
        <v>CL</v>
      </c>
      <c r="G13" t="str">
        <v>Penguins White</v>
      </c>
      <c r="H13">
        <v>0</v>
      </c>
      <c r="I13" t="str">
        <v>Renegades</v>
      </c>
      <c r="J13">
        <v>0</v>
      </c>
    </row>
    <row r="14" spans="1:10" x14ac:dyDescent="0.2">
      <c r="A14">
        <v>45101</v>
      </c>
      <c r="B14">
        <v>2</v>
      </c>
      <c r="C14" t="str">
        <v>9.50 am</v>
      </c>
      <c r="D14" t="str">
        <v>Kilbirnie</v>
      </c>
      <c r="E14" t="str">
        <v>10U</v>
      </c>
      <c r="F14" t="str">
        <v>CL</v>
      </c>
      <c r="G14" t="str">
        <v>Renegades</v>
      </c>
      <c r="H14">
        <v>0</v>
      </c>
      <c r="I14" t="str">
        <v>Penguins</v>
      </c>
      <c r="J14">
        <v>0</v>
      </c>
    </row>
    <row r="15" spans="1:10" x14ac:dyDescent="0.2">
      <c r="A15">
        <v>45101</v>
      </c>
      <c r="B15">
        <v>3</v>
      </c>
      <c r="C15" t="str">
        <v>10.40 am</v>
      </c>
      <c r="D15" t="str">
        <v>Kilbirnie</v>
      </c>
      <c r="E15" t="str">
        <v>JW</v>
      </c>
      <c r="F15" t="str">
        <v>CL</v>
      </c>
      <c r="G15" t="str">
        <v>Renegades</v>
      </c>
      <c r="H15">
        <v>0</v>
      </c>
      <c r="I15" t="str">
        <v>Penguins</v>
      </c>
      <c r="J15">
        <v>0</v>
      </c>
    </row>
    <row r="16" spans="1:10" x14ac:dyDescent="0.2">
      <c r="A16">
        <v>45101</v>
      </c>
      <c r="B16">
        <v>4</v>
      </c>
      <c r="C16" t="str">
        <v>11.30 am</v>
      </c>
      <c r="D16" t="str">
        <v>Kilbirnie</v>
      </c>
      <c r="E16" t="str">
        <v>10U</v>
      </c>
      <c r="F16" t="str">
        <v>CL</v>
      </c>
      <c r="G16" t="str">
        <v>Renegades</v>
      </c>
      <c r="H16">
        <v>0</v>
      </c>
      <c r="I16" t="str">
        <v>Thunder</v>
      </c>
      <c r="J16">
        <v>0</v>
      </c>
    </row>
    <row r="17" spans="1:10" x14ac:dyDescent="0.2">
      <c r="A17">
        <v>45101</v>
      </c>
      <c r="B17">
        <v>5</v>
      </c>
      <c r="C17" t="str">
        <v>12.20 pm</v>
      </c>
      <c r="D17" t="str">
        <v>Kilbirnie</v>
      </c>
      <c r="E17" t="str">
        <v>12U</v>
      </c>
      <c r="F17" t="str">
        <v>CL</v>
      </c>
      <c r="G17" t="str">
        <v>Renegades</v>
      </c>
      <c r="H17">
        <v>0</v>
      </c>
      <c r="I17" t="str">
        <v>Penguins Black</v>
      </c>
      <c r="J17">
        <v>0</v>
      </c>
    </row>
    <row r="18" spans="1:10" x14ac:dyDescent="0.2">
      <c r="A18">
        <v>45101</v>
      </c>
      <c r="B18">
        <v>6</v>
      </c>
      <c r="C18" t="str">
        <v>1.10 pm</v>
      </c>
      <c r="D18" t="str">
        <v>Kilbirnie</v>
      </c>
      <c r="E18" t="str">
        <v>Snr A</v>
      </c>
      <c r="F18" t="str">
        <v>CL</v>
      </c>
      <c r="G18" t="str">
        <v>Wolves</v>
      </c>
      <c r="H18">
        <v>0</v>
      </c>
      <c r="I18" t="str">
        <v>Sharks</v>
      </c>
      <c r="J18">
        <v>0</v>
      </c>
    </row>
    <row r="19" spans="1:10" x14ac:dyDescent="0.2">
      <c r="A19">
        <v>45101</v>
      </c>
      <c r="B19">
        <v>7</v>
      </c>
      <c r="C19" t="str">
        <v>2.00 pm</v>
      </c>
      <c r="D19" t="str">
        <v>Kilbirnie</v>
      </c>
      <c r="E19" t="str">
        <v>10U</v>
      </c>
      <c r="F19" t="str">
        <v>CL</v>
      </c>
      <c r="G19" t="str">
        <v>Thunder</v>
      </c>
      <c r="H19">
        <v>0</v>
      </c>
      <c r="I19" t="str">
        <v>Penguins</v>
      </c>
      <c r="J19">
        <v>0</v>
      </c>
    </row>
    <row r="20" spans="1:10" x14ac:dyDescent="0.2">
      <c r="A20">
        <v>45101</v>
      </c>
      <c r="B20">
        <v>8</v>
      </c>
      <c r="C20" t="str">
        <v>2.50 pm</v>
      </c>
      <c r="D20" t="str">
        <v>Kilbirnie</v>
      </c>
      <c r="E20" t="str">
        <v>Snr A</v>
      </c>
      <c r="F20" t="str">
        <v>CL</v>
      </c>
      <c r="G20" t="str">
        <v>Lions</v>
      </c>
      <c r="H20">
        <v>0</v>
      </c>
      <c r="I20" t="str">
        <v>Wolves</v>
      </c>
      <c r="J20">
        <v>0</v>
      </c>
    </row>
    <row r="21" spans="1:10" x14ac:dyDescent="0.2">
      <c r="A21">
        <v>45101</v>
      </c>
      <c r="B21">
        <v>9</v>
      </c>
      <c r="C21" t="str">
        <v>3.40 pm</v>
      </c>
      <c r="D21" t="str">
        <v>Kilbirnie</v>
      </c>
      <c r="E21" t="str">
        <v>12U</v>
      </c>
      <c r="F21" t="str">
        <v>CL</v>
      </c>
      <c r="G21" t="str">
        <v>Penguins Black</v>
      </c>
      <c r="H21">
        <v>0</v>
      </c>
      <c r="I21" t="str">
        <v>Penguins White</v>
      </c>
      <c r="J21">
        <v>0</v>
      </c>
    </row>
    <row r="22" spans="1:10" x14ac:dyDescent="0.2">
      <c r="A22">
        <v>45101</v>
      </c>
      <c r="B22">
        <v>10</v>
      </c>
      <c r="C22" t="str">
        <v>4.20 pm</v>
      </c>
      <c r="D22" t="str">
        <v>Kilbirnie</v>
      </c>
      <c r="E22" t="str">
        <v>Snr A</v>
      </c>
      <c r="F22" t="str">
        <v>CL</v>
      </c>
      <c r="G22" t="str">
        <v>Sharks</v>
      </c>
      <c r="H22">
        <v>0</v>
      </c>
      <c r="I22" t="str">
        <v>Lions</v>
      </c>
      <c r="J22">
        <v>0</v>
      </c>
    </row>
    <row r="23" spans="1:10" x14ac:dyDescent="0.2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">
      <c r="A24">
        <v>45102</v>
      </c>
      <c r="B24">
        <v>11</v>
      </c>
      <c r="C24" t="str">
        <v>9.00 am</v>
      </c>
      <c r="D24" t="str">
        <v>Kilbirnie</v>
      </c>
      <c r="E24" t="str">
        <v>Snr A</v>
      </c>
      <c r="F24" t="str">
        <v>CL</v>
      </c>
      <c r="G24" t="str">
        <v>Penguins</v>
      </c>
      <c r="H24">
        <v>0</v>
      </c>
      <c r="I24" t="str">
        <v>Sharks</v>
      </c>
      <c r="J24">
        <v>0</v>
      </c>
    </row>
    <row r="25" spans="1:10" x14ac:dyDescent="0.2">
      <c r="A25">
        <v>45102</v>
      </c>
      <c r="B25">
        <v>12</v>
      </c>
      <c r="C25" t="str">
        <v>9.45 am</v>
      </c>
      <c r="D25" t="str">
        <v>Kilbirnie</v>
      </c>
      <c r="E25" t="str">
        <v>Snr A</v>
      </c>
      <c r="F25" t="str">
        <v>CL</v>
      </c>
      <c r="G25" t="str">
        <v>Lions</v>
      </c>
      <c r="H25">
        <v>0</v>
      </c>
      <c r="I25" t="str">
        <v>Thunder</v>
      </c>
      <c r="J25">
        <v>0</v>
      </c>
    </row>
    <row r="26" spans="1:10" x14ac:dyDescent="0.2">
      <c r="A26">
        <v>45102</v>
      </c>
      <c r="B26">
        <v>13</v>
      </c>
      <c r="C26" t="str">
        <v>10.30 am</v>
      </c>
      <c r="D26" t="str">
        <v>Kilbirnie</v>
      </c>
      <c r="E26" t="str">
        <v>Snr B</v>
      </c>
      <c r="F26" t="str">
        <v>CL</v>
      </c>
      <c r="G26" t="str">
        <v>Penguins Black</v>
      </c>
      <c r="H26">
        <v>0</v>
      </c>
      <c r="I26" t="str">
        <v>Rangers</v>
      </c>
      <c r="J26">
        <v>0</v>
      </c>
    </row>
    <row r="27" spans="1:10" x14ac:dyDescent="0.2">
      <c r="A27">
        <v>45102</v>
      </c>
      <c r="B27">
        <v>14</v>
      </c>
      <c r="C27" t="str">
        <v>11.15 am</v>
      </c>
      <c r="D27" t="str">
        <v>Kilbirnie</v>
      </c>
      <c r="E27" t="str">
        <v>JW</v>
      </c>
      <c r="F27" t="str">
        <v>CL</v>
      </c>
      <c r="G27" t="str">
        <v>Thunder</v>
      </c>
      <c r="H27">
        <v>0</v>
      </c>
      <c r="I27" t="str">
        <v>Penguins</v>
      </c>
      <c r="J27">
        <v>0</v>
      </c>
    </row>
    <row r="28" spans="1:10" x14ac:dyDescent="0.2">
      <c r="A28">
        <v>45102</v>
      </c>
      <c r="B28">
        <v>15</v>
      </c>
      <c r="C28" t="str">
        <v>12.00 pm</v>
      </c>
      <c r="D28" t="str">
        <v>Kilbirnie</v>
      </c>
      <c r="E28" t="str">
        <v>Snr A</v>
      </c>
      <c r="F28" t="str">
        <v>CL</v>
      </c>
      <c r="G28" t="str">
        <v>Sharks</v>
      </c>
      <c r="H28">
        <v>0</v>
      </c>
      <c r="I28" t="str">
        <v>Thunder</v>
      </c>
      <c r="J28">
        <v>0</v>
      </c>
    </row>
    <row r="29" spans="1:10" x14ac:dyDescent="0.2">
      <c r="A29">
        <v>45102</v>
      </c>
      <c r="B29">
        <v>16</v>
      </c>
      <c r="C29" t="str">
        <v>12.45 pm</v>
      </c>
      <c r="D29" t="str">
        <v>Kilbirnie</v>
      </c>
      <c r="E29" t="str">
        <v>Snr A</v>
      </c>
      <c r="F29" t="str">
        <v>CL</v>
      </c>
      <c r="G29" t="str">
        <v>Wolves</v>
      </c>
      <c r="H29">
        <v>0</v>
      </c>
      <c r="I29" t="str">
        <v>Lions</v>
      </c>
      <c r="J29">
        <v>0</v>
      </c>
    </row>
    <row r="30" spans="1:10" x14ac:dyDescent="0.2">
      <c r="A30">
        <v>45102</v>
      </c>
      <c r="B30">
        <v>17</v>
      </c>
      <c r="C30" t="str">
        <v>1.30 pm</v>
      </c>
      <c r="D30" t="str">
        <v>Kilbirnie</v>
      </c>
      <c r="E30" t="str">
        <v>Snr B</v>
      </c>
      <c r="F30" t="str">
        <v>CL</v>
      </c>
      <c r="G30" t="str">
        <v>Rangers</v>
      </c>
      <c r="H30">
        <v>0</v>
      </c>
      <c r="I30" t="str">
        <v>Rangers Masters</v>
      </c>
      <c r="J30">
        <v>0</v>
      </c>
    </row>
    <row r="31" spans="1:10" x14ac:dyDescent="0.2">
      <c r="A31">
        <v>45102</v>
      </c>
      <c r="B31">
        <v>18</v>
      </c>
      <c r="C31" t="str">
        <v>2.15 pm</v>
      </c>
      <c r="D31" t="str">
        <v>Kilbirnie</v>
      </c>
      <c r="E31" t="str">
        <v>JW</v>
      </c>
      <c r="F31" t="str">
        <v>CL</v>
      </c>
      <c r="G31" t="str">
        <v>Renegades</v>
      </c>
      <c r="H31">
        <v>0</v>
      </c>
      <c r="I31" t="str">
        <v>Thunder</v>
      </c>
      <c r="J31">
        <v>0</v>
      </c>
    </row>
    <row r="32" spans="1:10" x14ac:dyDescent="0.2">
      <c r="A32">
        <v>45102</v>
      </c>
      <c r="B32">
        <v>19</v>
      </c>
      <c r="C32" t="str">
        <v>3.00 pm</v>
      </c>
      <c r="D32" t="str">
        <v>Kilbirnie</v>
      </c>
      <c r="E32" t="str">
        <v>Snr A</v>
      </c>
      <c r="F32" t="str">
        <v>CL</v>
      </c>
      <c r="G32" t="str">
        <v>Penguins</v>
      </c>
      <c r="H32">
        <v>0</v>
      </c>
      <c r="I32" t="str">
        <v>Wolves</v>
      </c>
      <c r="J32">
        <v>0</v>
      </c>
    </row>
    <row r="33" spans="1:10" x14ac:dyDescent="0.2">
      <c r="A33">
        <v>45102</v>
      </c>
      <c r="B33">
        <v>20</v>
      </c>
      <c r="C33" t="str">
        <v>3.45 pm</v>
      </c>
      <c r="D33" t="str">
        <v>Kilbirnie</v>
      </c>
      <c r="E33" t="str">
        <v>Snr B</v>
      </c>
      <c r="F33" t="str">
        <v>CL</v>
      </c>
      <c r="G33" t="str">
        <v>Rangers Masters</v>
      </c>
      <c r="H33">
        <v>0</v>
      </c>
      <c r="I33" t="str">
        <v>Penguins Black</v>
      </c>
      <c r="J33">
        <v>0</v>
      </c>
    </row>
    <row r="34" spans="1:10" x14ac:dyDescent="0.2">
      <c r="A34">
        <v>45102</v>
      </c>
      <c r="B34">
        <v>21</v>
      </c>
      <c r="C34" t="str">
        <v>4.30 pm</v>
      </c>
      <c r="D34" t="str">
        <v>Kilbirnie</v>
      </c>
      <c r="E34" t="str">
        <v>JW</v>
      </c>
      <c r="F34" t="str">
        <v>CL</v>
      </c>
      <c r="G34" t="str">
        <v>Penguins</v>
      </c>
      <c r="H34">
        <v>0</v>
      </c>
      <c r="I34" t="str">
        <v>Renegades</v>
      </c>
      <c r="J34">
        <v>0</v>
      </c>
    </row>
    <row r="35" spans="1:10" x14ac:dyDescent="0.2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">
      <c r="A36" t="str">
        <v>WEEK 4 (TENTATIVE DATES)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2">
      <c r="A37">
        <v>45108</v>
      </c>
      <c r="B37">
        <v>22</v>
      </c>
      <c r="C37" t="str">
        <v>TBC</v>
      </c>
      <c r="D37" t="str">
        <v>Christchurch</v>
      </c>
      <c r="E37" t="str">
        <v>Snr A</v>
      </c>
      <c r="F37" t="str">
        <v>CL</v>
      </c>
      <c r="G37" t="str">
        <v>Lions</v>
      </c>
      <c r="H37">
        <v>0</v>
      </c>
      <c r="I37" t="str">
        <v>Whalers</v>
      </c>
      <c r="J37">
        <v>0</v>
      </c>
    </row>
    <row r="38" spans="1:10" x14ac:dyDescent="0.2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2">
      <c r="A39">
        <v>45108</v>
      </c>
      <c r="B39">
        <v>23</v>
      </c>
      <c r="C39" t="str">
        <v>TBC</v>
      </c>
      <c r="D39" t="str">
        <v>Christchurch</v>
      </c>
      <c r="E39" t="str">
        <v>Snr A</v>
      </c>
      <c r="F39" t="str">
        <v>CL</v>
      </c>
      <c r="G39" t="str">
        <v>Whalers</v>
      </c>
      <c r="H39">
        <v>0</v>
      </c>
      <c r="I39" t="str">
        <v>Lions</v>
      </c>
      <c r="J39">
        <v>0</v>
      </c>
    </row>
    <row r="40" spans="1:10" x14ac:dyDescent="0.2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10" x14ac:dyDescent="0.2">
      <c r="A41">
        <v>45109</v>
      </c>
      <c r="B41">
        <v>24</v>
      </c>
      <c r="C41" t="str">
        <v>TBC</v>
      </c>
      <c r="D41" t="str">
        <v>Christchurch</v>
      </c>
      <c r="E41" t="str">
        <v>Snr A (Friendly)</v>
      </c>
      <c r="F41" t="str">
        <v>NC</v>
      </c>
      <c r="G41" t="str">
        <v>Whalers</v>
      </c>
      <c r="H41">
        <v>0</v>
      </c>
      <c r="I41" t="str">
        <v>Lions</v>
      </c>
      <c r="J41">
        <v>0</v>
      </c>
    </row>
    <row r="42" spans="1:10" x14ac:dyDescent="0.2">
      <c r="A42">
        <v>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</row>
    <row r="43" spans="1:10" x14ac:dyDescent="0.2">
      <c r="A43">
        <v>45109</v>
      </c>
      <c r="B43">
        <v>25</v>
      </c>
      <c r="C43" t="str">
        <v>TBC</v>
      </c>
      <c r="D43" t="str">
        <v>Christchurch</v>
      </c>
      <c r="E43" t="str">
        <v>Snr A (Friendly)</v>
      </c>
      <c r="F43" t="str">
        <v>NC</v>
      </c>
      <c r="G43" t="str">
        <v>Lions</v>
      </c>
      <c r="H43">
        <v>0</v>
      </c>
      <c r="I43" t="str">
        <v>Whalers</v>
      </c>
      <c r="J43">
        <v>0</v>
      </c>
    </row>
    <row r="44" spans="1:10" x14ac:dyDescent="0.2">
      <c r="A44">
        <v>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</row>
    <row r="45" spans="1:10" x14ac:dyDescent="0.2">
      <c r="A45">
        <v>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</row>
    <row r="46" spans="1:10" x14ac:dyDescent="0.2">
      <c r="A46" t="str">
        <v>8-10 July</v>
      </c>
      <c r="B46" t="str">
        <v>WEEK 5 - InterConference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</row>
    <row r="47" spans="1:10" x14ac:dyDescent="0.2">
      <c r="A47">
        <v>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</row>
    <row r="48" spans="1:10" x14ac:dyDescent="0.2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</row>
    <row r="49" spans="1:10" x14ac:dyDescent="0.2">
      <c r="A49">
        <v>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</row>
    <row r="50" spans="1:10" x14ac:dyDescent="0.2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</row>
    <row r="51" spans="1:10" x14ac:dyDescent="0.2">
      <c r="A51" t="str">
        <v>WEEK 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</row>
    <row r="52" spans="1:10" x14ac:dyDescent="0.2">
      <c r="A52">
        <v>45122</v>
      </c>
      <c r="B52">
        <v>26</v>
      </c>
      <c r="C52" t="str">
        <v>9.30 am</v>
      </c>
      <c r="D52" t="str">
        <v>Upper Hutt</v>
      </c>
      <c r="E52" t="str">
        <v>12U</v>
      </c>
      <c r="F52" t="str">
        <v>CL</v>
      </c>
      <c r="G52" t="str">
        <v>Renegades</v>
      </c>
      <c r="H52">
        <v>0</v>
      </c>
      <c r="I52" t="str">
        <v>Penguins White</v>
      </c>
      <c r="J52">
        <v>0</v>
      </c>
    </row>
    <row r="53" spans="1:10" x14ac:dyDescent="0.2">
      <c r="A53">
        <v>45122</v>
      </c>
      <c r="B53">
        <v>27</v>
      </c>
      <c r="C53" t="str">
        <v>10.20 am</v>
      </c>
      <c r="D53" t="str">
        <v>Upper Hutt</v>
      </c>
      <c r="E53" t="str">
        <v>10U</v>
      </c>
      <c r="F53" t="str">
        <v>CL</v>
      </c>
      <c r="G53" t="str">
        <v>Penguins</v>
      </c>
      <c r="H53">
        <v>0</v>
      </c>
      <c r="I53" t="str">
        <v>Thunder</v>
      </c>
      <c r="J53">
        <v>0</v>
      </c>
    </row>
    <row r="54" spans="1:10" x14ac:dyDescent="0.2">
      <c r="A54">
        <v>45122</v>
      </c>
      <c r="B54">
        <v>28</v>
      </c>
      <c r="C54" t="str">
        <v>11.10 am</v>
      </c>
      <c r="D54" t="str">
        <v>Upper Hutt</v>
      </c>
      <c r="E54" t="str">
        <v>Intermediate</v>
      </c>
      <c r="F54" t="str">
        <v>CL</v>
      </c>
      <c r="G54" t="str">
        <v>Penguins</v>
      </c>
      <c r="H54">
        <v>0</v>
      </c>
      <c r="I54" t="str">
        <v>Thunder</v>
      </c>
      <c r="J54">
        <v>0</v>
      </c>
    </row>
    <row r="55" spans="1:10" x14ac:dyDescent="0.2">
      <c r="A55">
        <v>45122</v>
      </c>
      <c r="B55">
        <v>29</v>
      </c>
      <c r="C55" t="str">
        <v>12.00 pm</v>
      </c>
      <c r="D55" t="str">
        <v>Upper Hutt</v>
      </c>
      <c r="E55" t="str">
        <v>12U</v>
      </c>
      <c r="F55" t="str">
        <v>CL</v>
      </c>
      <c r="G55" t="str">
        <v>Penguins White</v>
      </c>
      <c r="H55">
        <v>0</v>
      </c>
      <c r="I55" t="str">
        <v>Penguins Black</v>
      </c>
      <c r="J55">
        <v>0</v>
      </c>
    </row>
    <row r="56" spans="1:10" x14ac:dyDescent="0.2">
      <c r="A56">
        <v>45122</v>
      </c>
      <c r="B56">
        <v>30</v>
      </c>
      <c r="C56" t="str">
        <v>12.50 pm</v>
      </c>
      <c r="D56" t="str">
        <v>Upper Hutt</v>
      </c>
      <c r="E56" t="str">
        <v>10U</v>
      </c>
      <c r="F56" t="str">
        <v>CL</v>
      </c>
      <c r="G56" t="str">
        <v>Thunder</v>
      </c>
      <c r="H56">
        <v>0</v>
      </c>
      <c r="I56" t="str">
        <v>Penguins</v>
      </c>
      <c r="J56">
        <v>0</v>
      </c>
    </row>
    <row r="57" spans="1:10" x14ac:dyDescent="0.2">
      <c r="A57">
        <v>45122</v>
      </c>
      <c r="B57">
        <v>31</v>
      </c>
      <c r="C57" t="str">
        <v>1.40 pm</v>
      </c>
      <c r="D57" t="str">
        <v>Upper Hutt</v>
      </c>
      <c r="E57" t="str">
        <v>Intermediate</v>
      </c>
      <c r="F57" t="str">
        <v>CL</v>
      </c>
      <c r="G57" t="str">
        <v>Thunder</v>
      </c>
      <c r="H57">
        <v>0</v>
      </c>
      <c r="I57" t="str">
        <v>Renegades</v>
      </c>
      <c r="J57">
        <v>0</v>
      </c>
    </row>
    <row r="58" spans="1:10" x14ac:dyDescent="0.2">
      <c r="A58">
        <v>45122</v>
      </c>
      <c r="B58">
        <v>32</v>
      </c>
      <c r="C58" t="str">
        <v>2.30 pm</v>
      </c>
      <c r="D58" t="str">
        <v>Upper Hutt</v>
      </c>
      <c r="E58" t="str">
        <v>12U</v>
      </c>
      <c r="F58" t="str">
        <v>CL</v>
      </c>
      <c r="G58" t="str">
        <v>Penguins Black</v>
      </c>
      <c r="H58">
        <v>0</v>
      </c>
      <c r="I58" t="str">
        <v>Renegades</v>
      </c>
      <c r="J58">
        <v>0</v>
      </c>
    </row>
    <row r="59" spans="1:10" x14ac:dyDescent="0.2">
      <c r="A59">
        <v>45122</v>
      </c>
      <c r="B59">
        <v>33</v>
      </c>
      <c r="C59" t="str">
        <v>3.20 pm</v>
      </c>
      <c r="D59" t="str">
        <v>Upper Hutt</v>
      </c>
      <c r="E59" t="str">
        <v>Intermediate</v>
      </c>
      <c r="F59" t="str">
        <v>CL</v>
      </c>
      <c r="G59" t="str">
        <v>Penguins</v>
      </c>
      <c r="H59">
        <v>0</v>
      </c>
      <c r="I59" t="str">
        <v>R+A36:I59enegades</v>
      </c>
      <c r="J59">
        <v>0</v>
      </c>
    </row>
    <row r="60" spans="1:10" x14ac:dyDescent="0.2">
      <c r="A60">
        <v>45122</v>
      </c>
      <c r="B60">
        <v>34</v>
      </c>
      <c r="C60" t="str">
        <v>4.10 pm</v>
      </c>
      <c r="D60" t="str">
        <v>Upper Hutt</v>
      </c>
      <c r="E60" t="str">
        <v>JW</v>
      </c>
      <c r="F60" t="str">
        <v>CL</v>
      </c>
      <c r="G60" t="str">
        <v>Thunder</v>
      </c>
      <c r="H60">
        <v>0</v>
      </c>
      <c r="I60" t="str">
        <v>Renegades</v>
      </c>
      <c r="J60">
        <v>0</v>
      </c>
    </row>
    <row r="61" spans="1:10" x14ac:dyDescent="0.2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</row>
    <row r="62" spans="1:10" x14ac:dyDescent="0.2">
      <c r="A62">
        <v>45123</v>
      </c>
      <c r="B62">
        <v>35</v>
      </c>
      <c r="C62" t="str">
        <v>9.30 am</v>
      </c>
      <c r="D62" t="str">
        <v>Upper Hutt</v>
      </c>
      <c r="E62" t="str">
        <v>12U</v>
      </c>
      <c r="F62" t="str">
        <v>CL</v>
      </c>
      <c r="G62" t="str">
        <v>Renegades</v>
      </c>
      <c r="H62">
        <v>0</v>
      </c>
      <c r="I62" t="str">
        <v>Penguins Black</v>
      </c>
      <c r="J62">
        <v>0</v>
      </c>
    </row>
    <row r="63" spans="1:10" x14ac:dyDescent="0.2">
      <c r="A63">
        <v>45123</v>
      </c>
      <c r="B63">
        <v>36</v>
      </c>
      <c r="C63" t="str">
        <v>10.20 am</v>
      </c>
      <c r="D63" t="str">
        <v>Upper Hutt</v>
      </c>
      <c r="E63" t="str">
        <v>10U</v>
      </c>
      <c r="F63" t="str">
        <v>CL</v>
      </c>
      <c r="G63" t="str">
        <v>Renegades</v>
      </c>
      <c r="H63">
        <v>0</v>
      </c>
      <c r="I63" t="str">
        <v>Thunder</v>
      </c>
      <c r="J63">
        <v>0</v>
      </c>
    </row>
    <row r="64" spans="1:10" x14ac:dyDescent="0.2">
      <c r="A64">
        <v>45123</v>
      </c>
      <c r="B64">
        <v>37</v>
      </c>
      <c r="C64" t="str">
        <v>11.10 am</v>
      </c>
      <c r="D64" t="str">
        <v>Upper Hutt</v>
      </c>
      <c r="E64" t="str">
        <v>Intermediate</v>
      </c>
      <c r="F64" t="str">
        <v>CL</v>
      </c>
      <c r="G64" t="str">
        <v>Thunder</v>
      </c>
      <c r="H64">
        <v>0</v>
      </c>
      <c r="I64" t="str">
        <v>Penguins</v>
      </c>
      <c r="J64">
        <v>0</v>
      </c>
    </row>
    <row r="65" spans="1:10" x14ac:dyDescent="0.2">
      <c r="A65">
        <v>45123</v>
      </c>
      <c r="B65">
        <v>38</v>
      </c>
      <c r="C65" t="str">
        <v>12.00 pm</v>
      </c>
      <c r="D65" t="str">
        <v>Upper Hutt</v>
      </c>
      <c r="E65" t="str">
        <v>12U</v>
      </c>
      <c r="F65" t="str">
        <v>CL</v>
      </c>
      <c r="G65" t="str">
        <v>Penguins Black</v>
      </c>
      <c r="H65">
        <v>0</v>
      </c>
      <c r="I65" t="str">
        <v>Penguins White</v>
      </c>
      <c r="J65">
        <v>0</v>
      </c>
    </row>
    <row r="66" spans="1:10" x14ac:dyDescent="0.2">
      <c r="A66">
        <v>45123</v>
      </c>
      <c r="B66">
        <v>39</v>
      </c>
      <c r="C66" t="str">
        <v>12.50 pm</v>
      </c>
      <c r="D66" t="str">
        <v>Upper Hutt</v>
      </c>
      <c r="E66" t="str">
        <v>10U</v>
      </c>
      <c r="F66" t="str">
        <v>CL</v>
      </c>
      <c r="G66" t="str">
        <v>Thunder</v>
      </c>
      <c r="H66">
        <v>0</v>
      </c>
      <c r="I66" t="str">
        <v>Penguins</v>
      </c>
      <c r="J66">
        <v>0</v>
      </c>
    </row>
    <row r="67" spans="1:10" x14ac:dyDescent="0.2">
      <c r="A67">
        <v>45123</v>
      </c>
      <c r="B67">
        <v>40</v>
      </c>
      <c r="C67" t="str">
        <v>1.40 pm</v>
      </c>
      <c r="D67" t="str">
        <v>Upper Hutt</v>
      </c>
      <c r="E67" t="str">
        <v>Intermediate</v>
      </c>
      <c r="F67" t="str">
        <v>CL</v>
      </c>
      <c r="G67" t="str">
        <v>Penguins</v>
      </c>
      <c r="H67">
        <v>0</v>
      </c>
      <c r="I67" t="str">
        <v>Thunder</v>
      </c>
      <c r="J67">
        <v>0</v>
      </c>
    </row>
    <row r="68" spans="1:10" x14ac:dyDescent="0.2">
      <c r="A68">
        <v>45123</v>
      </c>
      <c r="B68">
        <v>41</v>
      </c>
      <c r="C68" t="str">
        <v>2.30 pm</v>
      </c>
      <c r="D68" t="str">
        <v>Upper Hutt</v>
      </c>
      <c r="E68" t="str">
        <v>12U</v>
      </c>
      <c r="F68" t="str">
        <v>CL</v>
      </c>
      <c r="G68" t="str">
        <v>Penguins White</v>
      </c>
      <c r="H68">
        <v>0</v>
      </c>
      <c r="I68" t="str">
        <v>Renegades</v>
      </c>
      <c r="J68">
        <v>0</v>
      </c>
    </row>
    <row r="69" spans="1:10" x14ac:dyDescent="0.2">
      <c r="A69">
        <v>45123</v>
      </c>
      <c r="B69">
        <v>42</v>
      </c>
      <c r="C69" t="str">
        <v>3.20 pm</v>
      </c>
      <c r="D69" t="str">
        <v>Upper Hutt</v>
      </c>
      <c r="E69" t="str">
        <v>10U</v>
      </c>
      <c r="F69" t="str">
        <v>CL</v>
      </c>
      <c r="G69" t="str">
        <v>Penguins</v>
      </c>
      <c r="H69">
        <v>0</v>
      </c>
      <c r="I69" t="str">
        <v>Renegades</v>
      </c>
      <c r="J69">
        <v>0</v>
      </c>
    </row>
    <row r="70" spans="1:10" x14ac:dyDescent="0.2">
      <c r="A70">
        <v>45123</v>
      </c>
      <c r="B70">
        <v>43</v>
      </c>
      <c r="C70" t="str">
        <v>4.10 pm</v>
      </c>
      <c r="D70" t="str">
        <v>Upper Hutt</v>
      </c>
      <c r="E70" t="str">
        <v>JW</v>
      </c>
      <c r="F70" t="str">
        <v>CL</v>
      </c>
      <c r="G70" t="str">
        <v>Thunder</v>
      </c>
      <c r="H70">
        <v>0</v>
      </c>
      <c r="I70" t="str">
        <v>Penguins</v>
      </c>
      <c r="J70">
        <v>0</v>
      </c>
    </row>
    <row r="71" spans="1:10" x14ac:dyDescent="0.2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</row>
    <row r="72" spans="1:10" x14ac:dyDescent="0.2">
      <c r="A72" t="str">
        <v>WEEK 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</row>
    <row r="73" spans="1:10" x14ac:dyDescent="0.2">
      <c r="A73">
        <v>45129</v>
      </c>
      <c r="B73">
        <v>44</v>
      </c>
      <c r="C73" t="str">
        <v>9.30 am</v>
      </c>
      <c r="D73" t="str">
        <v>Levin</v>
      </c>
      <c r="E73" t="str">
        <v>Snr A</v>
      </c>
      <c r="F73" t="str">
        <v>CL</v>
      </c>
      <c r="G73" t="str">
        <v>Penguins</v>
      </c>
      <c r="H73">
        <v>0</v>
      </c>
      <c r="I73" t="str">
        <v>Thunder</v>
      </c>
      <c r="J73">
        <v>0</v>
      </c>
    </row>
    <row r="74" spans="1:10" x14ac:dyDescent="0.2">
      <c r="A74">
        <v>45129</v>
      </c>
      <c r="B74">
        <v>45</v>
      </c>
      <c r="C74" t="str">
        <v>10.20 am</v>
      </c>
      <c r="D74" t="str">
        <v>Levin</v>
      </c>
      <c r="E74" t="str">
        <v>Snr B</v>
      </c>
      <c r="F74" t="str">
        <v>CL</v>
      </c>
      <c r="G74" t="str">
        <v>Rangers Masters</v>
      </c>
      <c r="H74">
        <v>0</v>
      </c>
      <c r="I74" t="str">
        <v>Penguins Black</v>
      </c>
      <c r="J74">
        <v>0</v>
      </c>
    </row>
    <row r="75" spans="1:10" x14ac:dyDescent="0.2">
      <c r="A75">
        <v>45129</v>
      </c>
      <c r="B75">
        <v>46</v>
      </c>
      <c r="C75" t="str">
        <v>11.10 am</v>
      </c>
      <c r="D75" t="str">
        <v>Levin</v>
      </c>
      <c r="E75" t="str">
        <v>Snr B</v>
      </c>
      <c r="F75" t="str">
        <v>CL</v>
      </c>
      <c r="G75" t="str">
        <v>Penguins White</v>
      </c>
      <c r="H75">
        <v>0</v>
      </c>
      <c r="I75" t="str">
        <v>Rangers</v>
      </c>
      <c r="J75">
        <v>0</v>
      </c>
    </row>
    <row r="76" spans="1:10" x14ac:dyDescent="0.2">
      <c r="A76">
        <v>45129</v>
      </c>
      <c r="B76">
        <v>47</v>
      </c>
      <c r="C76" t="str">
        <v>12.00 pm</v>
      </c>
      <c r="D76" t="str">
        <v>Levin</v>
      </c>
      <c r="E76" t="str">
        <v>Snr A</v>
      </c>
      <c r="F76" t="str">
        <v>CL</v>
      </c>
      <c r="G76" t="str">
        <v>Sharks</v>
      </c>
      <c r="H76">
        <v>0</v>
      </c>
      <c r="I76" t="str">
        <v>Penguins</v>
      </c>
      <c r="J76">
        <v>0</v>
      </c>
    </row>
    <row r="77" spans="1:10" x14ac:dyDescent="0.2">
      <c r="A77">
        <v>45129</v>
      </c>
      <c r="B77">
        <v>48</v>
      </c>
      <c r="C77" t="str">
        <v>12.50 pm</v>
      </c>
      <c r="D77" t="str">
        <v>Levin</v>
      </c>
      <c r="E77" t="str">
        <v>Prems</v>
      </c>
      <c r="F77" t="str">
        <v>NC</v>
      </c>
      <c r="G77" t="str">
        <v>Penguins</v>
      </c>
      <c r="H77">
        <v>0</v>
      </c>
      <c r="I77" t="str">
        <v>Ravens</v>
      </c>
      <c r="J77">
        <v>0</v>
      </c>
    </row>
    <row r="78" spans="1:10" x14ac:dyDescent="0.2">
      <c r="A78">
        <v>45129</v>
      </c>
      <c r="B78">
        <v>49</v>
      </c>
      <c r="C78" t="str">
        <v>1.40 pm</v>
      </c>
      <c r="D78" t="str">
        <v>Levin</v>
      </c>
      <c r="E78" t="str">
        <v>Snr B</v>
      </c>
      <c r="F78" t="str">
        <v>CL</v>
      </c>
      <c r="G78" t="str">
        <v>Penguins White</v>
      </c>
      <c r="H78">
        <v>0</v>
      </c>
      <c r="I78" t="str">
        <v>Rangers Masters</v>
      </c>
      <c r="J78">
        <v>0</v>
      </c>
    </row>
    <row r="79" spans="1:10" x14ac:dyDescent="0.2">
      <c r="A79">
        <v>45129</v>
      </c>
      <c r="B79">
        <v>50</v>
      </c>
      <c r="C79" t="str">
        <v>2.30 pm</v>
      </c>
      <c r="D79" t="str">
        <v>Levin</v>
      </c>
      <c r="E79" t="str">
        <v>Snr B</v>
      </c>
      <c r="F79" t="str">
        <v>CL</v>
      </c>
      <c r="G79" t="str">
        <v>Penguins Black</v>
      </c>
      <c r="H79">
        <v>0</v>
      </c>
      <c r="I79" t="str">
        <v>Rangers</v>
      </c>
      <c r="J79">
        <v>0</v>
      </c>
    </row>
    <row r="80" spans="1:10" x14ac:dyDescent="0.2">
      <c r="A80">
        <v>45129</v>
      </c>
      <c r="B80">
        <v>51</v>
      </c>
      <c r="C80" t="str">
        <v>3.20 pm</v>
      </c>
      <c r="D80" t="str">
        <v>Levin</v>
      </c>
      <c r="E80" t="str">
        <v>Snr A</v>
      </c>
      <c r="F80" t="str">
        <v>NC</v>
      </c>
      <c r="G80" t="str">
        <v>Thunder</v>
      </c>
      <c r="H80">
        <v>0</v>
      </c>
      <c r="I80" t="str">
        <v>Sharks</v>
      </c>
      <c r="J80">
        <v>0</v>
      </c>
    </row>
    <row r="81" spans="1:10" x14ac:dyDescent="0.2">
      <c r="A81">
        <v>45129</v>
      </c>
      <c r="B81">
        <v>52</v>
      </c>
      <c r="C81" t="str">
        <v>4.10 pm</v>
      </c>
      <c r="D81" t="str">
        <v>Levin</v>
      </c>
      <c r="E81" t="str">
        <v>Prems</v>
      </c>
      <c r="F81" t="str">
        <v>NC</v>
      </c>
      <c r="G81" t="str">
        <v>Ravens</v>
      </c>
      <c r="H81">
        <v>0</v>
      </c>
      <c r="I81" t="str">
        <v>Penguins</v>
      </c>
      <c r="J81">
        <v>0</v>
      </c>
    </row>
    <row r="82" spans="1:10" x14ac:dyDescent="0.2">
      <c r="A82">
        <v>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</row>
    <row r="83" spans="1:10" x14ac:dyDescent="0.2">
      <c r="A83">
        <v>45130</v>
      </c>
      <c r="B83">
        <v>53</v>
      </c>
      <c r="C83" t="str">
        <v>10.20 am</v>
      </c>
      <c r="D83" t="str">
        <v>Levin</v>
      </c>
      <c r="E83" t="str">
        <v>Snr A (Friendly)</v>
      </c>
      <c r="F83" t="str">
        <v>CL</v>
      </c>
      <c r="G83" t="str">
        <v>Thunder</v>
      </c>
      <c r="H83">
        <v>0</v>
      </c>
      <c r="I83" t="str">
        <v>Sharks</v>
      </c>
      <c r="J83">
        <v>0</v>
      </c>
    </row>
    <row r="84" spans="1:10" x14ac:dyDescent="0.2">
      <c r="A84">
        <v>45130</v>
      </c>
      <c r="B84">
        <v>54</v>
      </c>
      <c r="C84" t="str">
        <v>11.10 am</v>
      </c>
      <c r="D84" t="str">
        <v>Levin</v>
      </c>
      <c r="E84" t="str">
        <v>Snr B</v>
      </c>
      <c r="F84" t="str">
        <v>CL</v>
      </c>
      <c r="G84" t="str">
        <v>Rangers</v>
      </c>
      <c r="H84">
        <v>0</v>
      </c>
      <c r="I84" t="str">
        <v>Rangers Masters</v>
      </c>
      <c r="J84">
        <v>0</v>
      </c>
    </row>
    <row r="85" spans="1:10" x14ac:dyDescent="0.2">
      <c r="A85">
        <v>45130</v>
      </c>
      <c r="B85">
        <v>56</v>
      </c>
      <c r="C85" t="str">
        <v>12.00 pm</v>
      </c>
      <c r="D85" t="str">
        <v>Levin</v>
      </c>
      <c r="E85" t="str">
        <v>Snr A (Friendly)</v>
      </c>
      <c r="F85" t="str">
        <v>NC</v>
      </c>
      <c r="G85" t="str">
        <v>Sharks</v>
      </c>
      <c r="H85">
        <v>0</v>
      </c>
      <c r="I85" t="str">
        <v>Penguins</v>
      </c>
      <c r="J85">
        <v>0</v>
      </c>
    </row>
    <row r="86" spans="1:10" x14ac:dyDescent="0.2">
      <c r="A86">
        <v>45130</v>
      </c>
      <c r="B86">
        <v>57</v>
      </c>
      <c r="C86" t="str">
        <v>12.50 pm</v>
      </c>
      <c r="D86" t="str">
        <v>Levin</v>
      </c>
      <c r="E86" t="str">
        <v>Snr B</v>
      </c>
      <c r="F86" t="str">
        <v>CL</v>
      </c>
      <c r="G86" t="str">
        <v>Rangers</v>
      </c>
      <c r="H86">
        <v>0</v>
      </c>
      <c r="I86" t="str">
        <v>Penguins Black</v>
      </c>
      <c r="J86">
        <v>0</v>
      </c>
    </row>
    <row r="87" spans="1:10" x14ac:dyDescent="0.2">
      <c r="A87">
        <v>45130</v>
      </c>
      <c r="B87">
        <v>58</v>
      </c>
      <c r="C87" t="str">
        <v>1.40 pm</v>
      </c>
      <c r="D87" t="str">
        <v>Levin</v>
      </c>
      <c r="E87" t="str">
        <v>Snr B</v>
      </c>
      <c r="F87" t="str">
        <v>CL</v>
      </c>
      <c r="G87" t="str">
        <v>Rangers Masters</v>
      </c>
      <c r="H87">
        <v>0</v>
      </c>
      <c r="I87" t="str">
        <v>Penguins White</v>
      </c>
      <c r="J87">
        <v>0</v>
      </c>
    </row>
    <row r="88" spans="1:10" x14ac:dyDescent="0.2">
      <c r="A88">
        <v>45130</v>
      </c>
      <c r="B88">
        <v>59</v>
      </c>
      <c r="C88" t="str">
        <v>2.30 pm</v>
      </c>
      <c r="D88" t="str">
        <v>Levin</v>
      </c>
      <c r="E88" t="str">
        <v>Snr A</v>
      </c>
      <c r="F88" t="str">
        <v>CL</v>
      </c>
      <c r="G88" t="str">
        <v>Thunder</v>
      </c>
      <c r="H88">
        <v>0</v>
      </c>
      <c r="I88" t="str">
        <v>Penguins</v>
      </c>
      <c r="J88">
        <v>0</v>
      </c>
    </row>
    <row r="89" spans="1:10" x14ac:dyDescent="0.2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</row>
    <row r="90" spans="1:10" x14ac:dyDescent="0.2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</row>
    <row r="91" spans="1:10" x14ac:dyDescent="0.2">
      <c r="A91" t="str">
        <v>29/30 July</v>
      </c>
      <c r="B91" t="str">
        <v>Week 8 - No League games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</row>
    <row r="92" spans="1:10" x14ac:dyDescent="0.2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1:10" x14ac:dyDescent="0.2">
      <c r="A93" t="str">
        <v>WEEK 9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2">
      <c r="A94">
        <v>45143</v>
      </c>
      <c r="B94">
        <v>60</v>
      </c>
      <c r="C94" t="str">
        <v>12.30 pm</v>
      </c>
      <c r="D94" t="str">
        <v>New Plymouth</v>
      </c>
      <c r="E94" t="str">
        <v>10U (Friendly)</v>
      </c>
      <c r="F94" t="str">
        <v>X-C</v>
      </c>
      <c r="G94" t="str">
        <v>Ravens</v>
      </c>
      <c r="H94">
        <v>0</v>
      </c>
      <c r="I94" t="str">
        <v>Renegades</v>
      </c>
      <c r="J94">
        <v>0</v>
      </c>
    </row>
    <row r="95" spans="1:10" x14ac:dyDescent="0.2">
      <c r="A95">
        <v>45143</v>
      </c>
      <c r="B95">
        <v>61</v>
      </c>
      <c r="C95" t="str">
        <v>1.15 pm</v>
      </c>
      <c r="D95" t="str">
        <v>New Plymouth</v>
      </c>
      <c r="E95" t="str">
        <v>Snr A (Friendly)</v>
      </c>
      <c r="F95" t="str">
        <v>X-C</v>
      </c>
      <c r="G95" t="str">
        <v>Ravens</v>
      </c>
      <c r="H95">
        <v>0</v>
      </c>
      <c r="I95" t="str">
        <v>Thunder</v>
      </c>
      <c r="J95">
        <v>0</v>
      </c>
    </row>
    <row r="96" spans="1:10" x14ac:dyDescent="0.2">
      <c r="A96">
        <v>45143</v>
      </c>
      <c r="B96">
        <v>62</v>
      </c>
      <c r="C96" t="str">
        <v>2.00 pm</v>
      </c>
      <c r="D96" t="str">
        <v>New Plymouth</v>
      </c>
      <c r="E96" t="str">
        <v>Mix</v>
      </c>
      <c r="F96" t="str">
        <v>X-C</v>
      </c>
      <c r="G96" t="str">
        <v>Junior Mix</v>
      </c>
      <c r="H96">
        <v>0</v>
      </c>
      <c r="I96" t="str">
        <v>Junior Mix</v>
      </c>
      <c r="J96">
        <v>0</v>
      </c>
    </row>
    <row r="97" spans="1:10" x14ac:dyDescent="0.2">
      <c r="A97">
        <v>45143</v>
      </c>
      <c r="B97">
        <v>63</v>
      </c>
      <c r="C97" t="str">
        <v>2.45 pm</v>
      </c>
      <c r="D97" t="str">
        <v>New Plymouth</v>
      </c>
      <c r="E97" t="str">
        <v>10U (Friendly)</v>
      </c>
      <c r="F97" t="str">
        <v>X-C</v>
      </c>
      <c r="G97" t="str">
        <v>Ravens</v>
      </c>
      <c r="H97">
        <v>0</v>
      </c>
      <c r="I97" t="str">
        <v>Renegades</v>
      </c>
      <c r="J97">
        <v>0</v>
      </c>
    </row>
    <row r="98" spans="1:10" x14ac:dyDescent="0.2">
      <c r="A98">
        <v>45143</v>
      </c>
      <c r="B98">
        <v>64</v>
      </c>
      <c r="C98" t="str">
        <v>3.30 pm</v>
      </c>
      <c r="D98" t="str">
        <v>New Plymouth</v>
      </c>
      <c r="E98" t="str">
        <v>Snr A (Friendly)</v>
      </c>
      <c r="F98" t="str">
        <v>X-C</v>
      </c>
      <c r="G98" t="str">
        <v>Ravens</v>
      </c>
      <c r="H98">
        <v>0</v>
      </c>
      <c r="I98" t="str">
        <v>Thunder</v>
      </c>
      <c r="J98">
        <v>0</v>
      </c>
    </row>
    <row r="99" spans="1:10" x14ac:dyDescent="0.2">
      <c r="A99">
        <v>45143</v>
      </c>
      <c r="B99">
        <v>65</v>
      </c>
      <c r="C99" t="str">
        <v>4.15 pm</v>
      </c>
      <c r="D99" t="str">
        <v>New Plymouth</v>
      </c>
      <c r="E99" t="str">
        <v>Mix</v>
      </c>
      <c r="F99" t="str">
        <v>X-C</v>
      </c>
      <c r="G99" t="str">
        <v>Junior Mix</v>
      </c>
      <c r="H99">
        <v>0</v>
      </c>
      <c r="I99" t="str">
        <v>Junior Mix</v>
      </c>
      <c r="J99">
        <v>0</v>
      </c>
    </row>
    <row r="100" spans="1:10" x14ac:dyDescent="0.2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</row>
    <row r="101" spans="1:10" x14ac:dyDescent="0.2">
      <c r="A101">
        <v>45144</v>
      </c>
      <c r="B101">
        <v>66</v>
      </c>
      <c r="C101" t="str">
        <v>9.45am</v>
      </c>
      <c r="D101" t="str">
        <v>New Plymouth</v>
      </c>
      <c r="E101" t="str">
        <v>10U (Friendly)</v>
      </c>
      <c r="F101" t="str">
        <v>X-C</v>
      </c>
      <c r="G101" t="str">
        <v>Ravens</v>
      </c>
      <c r="H101">
        <v>0</v>
      </c>
      <c r="I101" t="str">
        <v>Renegades</v>
      </c>
      <c r="J101">
        <v>0</v>
      </c>
    </row>
    <row r="102" spans="1:10" x14ac:dyDescent="0.2">
      <c r="A102">
        <v>45144</v>
      </c>
      <c r="B102" t="str">
        <v>X</v>
      </c>
      <c r="C102" t="str">
        <v>10.30 am</v>
      </c>
      <c r="D102" t="str">
        <v>New Plymouth</v>
      </c>
      <c r="E102" t="str">
        <v>16U CL</v>
      </c>
      <c r="F102" t="str">
        <v>-</v>
      </c>
      <c r="G102" t="str">
        <v>16U Ravens</v>
      </c>
      <c r="H102">
        <v>0</v>
      </c>
      <c r="I102" t="str">
        <v>16U Devils</v>
      </c>
      <c r="J102">
        <v>0</v>
      </c>
    </row>
    <row r="103" spans="1:10" x14ac:dyDescent="0.2">
      <c r="A103">
        <v>45144</v>
      </c>
      <c r="B103" t="str">
        <v>X</v>
      </c>
      <c r="C103" t="str">
        <v>11.15 am</v>
      </c>
      <c r="D103" t="str">
        <v>New Plymouth</v>
      </c>
      <c r="E103" t="str">
        <v>Masters</v>
      </c>
      <c r="F103" t="str">
        <v>-</v>
      </c>
      <c r="G103" t="str">
        <v>Masters Ravens</v>
      </c>
      <c r="H103">
        <v>0</v>
      </c>
      <c r="I103" t="str">
        <v>Masters Mix</v>
      </c>
      <c r="J103">
        <v>0</v>
      </c>
    </row>
    <row r="104" spans="1:10" x14ac:dyDescent="0.2">
      <c r="A104">
        <v>45144</v>
      </c>
      <c r="B104">
        <v>67</v>
      </c>
      <c r="C104" t="str">
        <v>12.00 pm</v>
      </c>
      <c r="D104" t="str">
        <v>New Plymouth</v>
      </c>
      <c r="E104" t="str">
        <v>10U (Friendly)</v>
      </c>
      <c r="F104" t="str">
        <v>X-C</v>
      </c>
      <c r="G104" t="str">
        <v>Ravens</v>
      </c>
      <c r="H104">
        <v>0</v>
      </c>
      <c r="I104" t="str">
        <v>Renegades</v>
      </c>
      <c r="J104">
        <v>0</v>
      </c>
    </row>
    <row r="105" spans="1:10" x14ac:dyDescent="0.2">
      <c r="A105">
        <v>45144</v>
      </c>
      <c r="B105" t="str">
        <v>X</v>
      </c>
      <c r="C105" t="str">
        <v>12.45 pm</v>
      </c>
      <c r="D105" t="str">
        <v>New Plymouth</v>
      </c>
      <c r="E105" t="str">
        <v>16U CL</v>
      </c>
      <c r="F105" t="str">
        <v>-</v>
      </c>
      <c r="G105" t="str">
        <v>16U Ravens</v>
      </c>
      <c r="H105">
        <v>0</v>
      </c>
      <c r="I105" t="str">
        <v>16U Devils</v>
      </c>
      <c r="J105">
        <v>0</v>
      </c>
    </row>
    <row r="106" spans="1:10" x14ac:dyDescent="0.2">
      <c r="A106">
        <v>45144</v>
      </c>
      <c r="B106" t="str">
        <v>X</v>
      </c>
      <c r="C106" t="str">
        <v>1.30 pm</v>
      </c>
      <c r="D106" t="str">
        <v>New Plymouth</v>
      </c>
      <c r="E106" t="str">
        <v>Masters</v>
      </c>
      <c r="F106" t="str">
        <v>-</v>
      </c>
      <c r="G106" t="str">
        <v>Masters Ravens</v>
      </c>
      <c r="H106">
        <v>0</v>
      </c>
      <c r="I106" t="str">
        <v>Masters Mix</v>
      </c>
      <c r="J106">
        <v>0</v>
      </c>
    </row>
    <row r="107" spans="1:10" x14ac:dyDescent="0.2">
      <c r="A107">
        <v>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2">
      <c r="A108">
        <v>45143</v>
      </c>
      <c r="B108">
        <v>73</v>
      </c>
      <c r="C108" t="str">
        <v>9.00 am</v>
      </c>
      <c r="D108" t="str">
        <v>Kilbirnie</v>
      </c>
      <c r="E108" t="str">
        <v>12U</v>
      </c>
      <c r="F108" t="str">
        <v>CL</v>
      </c>
      <c r="G108" t="str">
        <v>Penguins Black</v>
      </c>
      <c r="H108">
        <v>0</v>
      </c>
      <c r="I108" t="str">
        <v>Penguins White</v>
      </c>
      <c r="J108">
        <v>0</v>
      </c>
    </row>
    <row r="109" spans="1:10" x14ac:dyDescent="0.2">
      <c r="A109">
        <v>45143</v>
      </c>
      <c r="B109">
        <v>74</v>
      </c>
      <c r="C109" t="str">
        <v>9.50 am</v>
      </c>
      <c r="D109" t="str">
        <v>Kilbirnie</v>
      </c>
      <c r="E109" t="str">
        <v>Snr B</v>
      </c>
      <c r="F109" t="str">
        <v>CL</v>
      </c>
      <c r="G109" t="str">
        <v>Penguins White</v>
      </c>
      <c r="H109">
        <v>0</v>
      </c>
      <c r="I109" t="str">
        <v>Rangers Masters</v>
      </c>
      <c r="J109">
        <v>0</v>
      </c>
    </row>
    <row r="110" spans="1:10" x14ac:dyDescent="0.2">
      <c r="A110">
        <v>45143</v>
      </c>
      <c r="B110">
        <v>75</v>
      </c>
      <c r="C110" t="str">
        <v>10.40 am</v>
      </c>
      <c r="D110" t="str">
        <v>Kilbirnie</v>
      </c>
      <c r="E110" t="str">
        <v>Snr B</v>
      </c>
      <c r="F110" t="str">
        <v>CL</v>
      </c>
      <c r="G110" t="str">
        <v>Penguins Black</v>
      </c>
      <c r="H110">
        <v>0</v>
      </c>
      <c r="I110" t="str">
        <v>Renegades Mixed</v>
      </c>
      <c r="J110">
        <v>0</v>
      </c>
    </row>
    <row r="111" spans="1:10" x14ac:dyDescent="0.2">
      <c r="A111">
        <v>45143</v>
      </c>
      <c r="B111">
        <v>76</v>
      </c>
      <c r="C111" t="str">
        <v>11.30 am</v>
      </c>
      <c r="D111" t="str">
        <v>Kilbirnie</v>
      </c>
      <c r="E111" t="str">
        <v>12U</v>
      </c>
      <c r="F111" t="str">
        <v>CL</v>
      </c>
      <c r="G111" t="str">
        <v>Penguins White</v>
      </c>
      <c r="H111">
        <v>0</v>
      </c>
      <c r="I111" t="str">
        <v>Renegades</v>
      </c>
      <c r="J111">
        <v>0</v>
      </c>
    </row>
    <row r="112" spans="1:10" x14ac:dyDescent="0.2">
      <c r="A112">
        <v>45143</v>
      </c>
      <c r="B112">
        <v>77</v>
      </c>
      <c r="C112" t="str">
        <v>12.20 pm</v>
      </c>
      <c r="D112" t="str">
        <v>Kilbirnie</v>
      </c>
      <c r="E112" t="str">
        <v>10U</v>
      </c>
      <c r="F112" t="str">
        <v>CL</v>
      </c>
      <c r="G112" t="str">
        <v>Renegades</v>
      </c>
      <c r="H112">
        <v>0</v>
      </c>
      <c r="I112" t="str">
        <v>Penguins</v>
      </c>
      <c r="J112">
        <v>0</v>
      </c>
    </row>
    <row r="113" spans="1:10" x14ac:dyDescent="0.2">
      <c r="A113">
        <v>45143</v>
      </c>
      <c r="B113">
        <v>78</v>
      </c>
      <c r="C113" t="str">
        <v>1.10 pm</v>
      </c>
      <c r="D113" t="str">
        <v>Kilbirnie</v>
      </c>
      <c r="E113" t="str">
        <v>Snr B</v>
      </c>
      <c r="F113" t="str">
        <v>CL</v>
      </c>
      <c r="G113" t="str">
        <v>Rangers Masters</v>
      </c>
      <c r="H113">
        <v>0</v>
      </c>
      <c r="I113" t="str">
        <v>Penguins Black</v>
      </c>
      <c r="J113">
        <v>0</v>
      </c>
    </row>
    <row r="114" spans="1:10" x14ac:dyDescent="0.2">
      <c r="A114">
        <v>45143</v>
      </c>
      <c r="B114">
        <v>79</v>
      </c>
      <c r="C114" t="str">
        <v>2.00 pm</v>
      </c>
      <c r="D114" t="str">
        <v>Kilbirnie</v>
      </c>
      <c r="E114" t="str">
        <v>12U</v>
      </c>
      <c r="F114" t="str">
        <v>CL</v>
      </c>
      <c r="G114" t="str">
        <v>Renegades</v>
      </c>
      <c r="H114">
        <v>0</v>
      </c>
      <c r="I114" t="str">
        <v>Penguins Black</v>
      </c>
      <c r="J114">
        <v>0</v>
      </c>
    </row>
    <row r="115" spans="1:10" x14ac:dyDescent="0.2">
      <c r="A115">
        <v>45143</v>
      </c>
      <c r="B115">
        <v>80</v>
      </c>
      <c r="C115" t="str">
        <v>2.50 pm</v>
      </c>
      <c r="D115" t="str">
        <v>Kilbirnie</v>
      </c>
      <c r="E115" t="str">
        <v>Snr B</v>
      </c>
      <c r="F115" t="str">
        <v>CL</v>
      </c>
      <c r="G115" t="str">
        <v>Renegades Mixed</v>
      </c>
      <c r="H115">
        <v>0</v>
      </c>
      <c r="I115" t="str">
        <v>Penguins White</v>
      </c>
      <c r="J115">
        <v>0</v>
      </c>
    </row>
    <row r="116" spans="1:10" x14ac:dyDescent="0.2">
      <c r="A116">
        <v>45143</v>
      </c>
      <c r="B116">
        <v>81</v>
      </c>
      <c r="C116" t="str">
        <v>3.40 pm</v>
      </c>
      <c r="D116" t="str">
        <v>Kilbirnie</v>
      </c>
      <c r="E116" t="str">
        <v>10U</v>
      </c>
      <c r="F116" t="str">
        <v>CL</v>
      </c>
      <c r="G116" t="str">
        <v>Penguins</v>
      </c>
      <c r="H116">
        <v>0</v>
      </c>
      <c r="I116" t="str">
        <v>Renegades</v>
      </c>
      <c r="J116">
        <v>0</v>
      </c>
    </row>
    <row r="117" spans="1:10" x14ac:dyDescent="0.2">
      <c r="A117">
        <v>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</row>
    <row r="118" spans="1:10" x14ac:dyDescent="0.2">
      <c r="A118">
        <v>45144</v>
      </c>
      <c r="B118">
        <v>82</v>
      </c>
      <c r="C118" t="str">
        <v>9.00 am</v>
      </c>
      <c r="D118" t="str">
        <v>Kilbirnie</v>
      </c>
      <c r="E118" t="str">
        <v>Intermediate</v>
      </c>
      <c r="F118" t="str">
        <v>CL</v>
      </c>
      <c r="G118" t="str">
        <v>Renegades</v>
      </c>
      <c r="H118">
        <v>0</v>
      </c>
      <c r="I118" t="str">
        <v>Penguins</v>
      </c>
      <c r="J118">
        <v>0</v>
      </c>
    </row>
    <row r="119" spans="1:10" x14ac:dyDescent="0.2">
      <c r="A119">
        <v>45144</v>
      </c>
      <c r="B119">
        <v>83</v>
      </c>
      <c r="C119" t="str">
        <v>10.00 am</v>
      </c>
      <c r="D119" t="str">
        <v>Kilbirnie</v>
      </c>
      <c r="E119" t="str">
        <v>Snr A</v>
      </c>
      <c r="F119" t="str">
        <v>CL</v>
      </c>
      <c r="G119" t="str">
        <v>Penguins</v>
      </c>
      <c r="H119">
        <v>0</v>
      </c>
      <c r="I119" t="str">
        <v>Wolves</v>
      </c>
      <c r="J119">
        <v>0</v>
      </c>
    </row>
    <row r="120" spans="1:10" x14ac:dyDescent="0.2">
      <c r="A120">
        <v>45144</v>
      </c>
      <c r="B120">
        <v>84</v>
      </c>
      <c r="C120" t="str">
        <v>11.00 am</v>
      </c>
      <c r="D120" t="str">
        <v>Kilbirnie</v>
      </c>
      <c r="E120" t="str">
        <v>8U</v>
      </c>
      <c r="F120" t="str">
        <v>NC</v>
      </c>
      <c r="G120" t="str">
        <v>Renegades</v>
      </c>
      <c r="H120">
        <v>0</v>
      </c>
      <c r="I120" t="str">
        <v>Mixed Team</v>
      </c>
      <c r="J120">
        <v>0</v>
      </c>
    </row>
    <row r="121" spans="1:10" x14ac:dyDescent="0.2">
      <c r="A121">
        <v>45144</v>
      </c>
      <c r="B121">
        <v>85</v>
      </c>
      <c r="C121" t="str">
        <v>11.30 am</v>
      </c>
      <c r="D121" t="str">
        <v>Kilbirnie</v>
      </c>
      <c r="E121" t="str">
        <v>Intermediate</v>
      </c>
      <c r="F121" t="str">
        <v>CL</v>
      </c>
      <c r="G121" t="str">
        <v>Penguins</v>
      </c>
      <c r="H121">
        <v>0</v>
      </c>
      <c r="I121" t="str">
        <v>Renegades</v>
      </c>
      <c r="J121">
        <v>0</v>
      </c>
    </row>
    <row r="122" spans="1:10" x14ac:dyDescent="0.2">
      <c r="A122">
        <v>45144</v>
      </c>
      <c r="B122">
        <v>86</v>
      </c>
      <c r="C122" t="str">
        <v>12.30 pm</v>
      </c>
      <c r="D122" t="str">
        <v>Kilbirnie</v>
      </c>
      <c r="E122" t="str">
        <v>Snr A (Friendly)</v>
      </c>
      <c r="F122" t="str">
        <v>NC</v>
      </c>
      <c r="G122" t="str">
        <v>Wolves</v>
      </c>
      <c r="H122">
        <v>0</v>
      </c>
      <c r="I122" t="str">
        <v>Penguins</v>
      </c>
      <c r="J122">
        <v>0</v>
      </c>
    </row>
    <row r="123" spans="1:10" x14ac:dyDescent="0.2">
      <c r="A123">
        <v>45144</v>
      </c>
      <c r="B123">
        <v>87</v>
      </c>
      <c r="C123" t="str">
        <v>1.30 pm</v>
      </c>
      <c r="D123" t="str">
        <v>Kilbirnie</v>
      </c>
      <c r="E123" t="str">
        <v>8U</v>
      </c>
      <c r="F123" t="str">
        <v>NC</v>
      </c>
      <c r="G123" t="str">
        <v>Mixed Team</v>
      </c>
      <c r="H123">
        <v>0</v>
      </c>
      <c r="I123" t="str">
        <v>Renegades</v>
      </c>
      <c r="J123">
        <v>0</v>
      </c>
    </row>
    <row r="124" spans="1:10" x14ac:dyDescent="0.2">
      <c r="A124" t="str">
        <v>WEEK 10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</row>
    <row r="125" spans="1:10" x14ac:dyDescent="0.2">
      <c r="A125">
        <v>45150</v>
      </c>
      <c r="B125">
        <v>88</v>
      </c>
      <c r="C125" t="str">
        <v>9.00 am</v>
      </c>
      <c r="D125" t="str">
        <v>Nelson</v>
      </c>
      <c r="E125" t="str">
        <v>12U</v>
      </c>
      <c r="F125" t="str">
        <v>CL</v>
      </c>
      <c r="G125" t="str">
        <v>Penguins Black</v>
      </c>
      <c r="H125">
        <v>0</v>
      </c>
      <c r="I125" t="str">
        <v>Whalers</v>
      </c>
      <c r="J125">
        <v>0</v>
      </c>
    </row>
    <row r="126" spans="1:10" x14ac:dyDescent="0.2">
      <c r="A126">
        <v>45150</v>
      </c>
      <c r="B126">
        <v>89</v>
      </c>
      <c r="C126" t="str">
        <v>9.45 am</v>
      </c>
      <c r="D126" t="str">
        <v>Nelson</v>
      </c>
      <c r="E126" t="str">
        <v>10U</v>
      </c>
      <c r="F126" t="str">
        <v>CL</v>
      </c>
      <c r="G126" t="str">
        <v>Whalers</v>
      </c>
      <c r="H126">
        <v>0</v>
      </c>
      <c r="I126" t="str">
        <v>Penguins</v>
      </c>
      <c r="J126">
        <v>0</v>
      </c>
    </row>
    <row r="127" spans="1:10" x14ac:dyDescent="0.2">
      <c r="A127">
        <v>45150</v>
      </c>
      <c r="B127">
        <v>90</v>
      </c>
      <c r="C127" t="str">
        <v>10.35 am</v>
      </c>
      <c r="D127" t="str">
        <v>Nelson</v>
      </c>
      <c r="E127" t="str">
        <v>Snr B</v>
      </c>
      <c r="F127" t="str">
        <v>CL</v>
      </c>
      <c r="G127" t="str">
        <v>Penguins Black</v>
      </c>
      <c r="H127">
        <v>0</v>
      </c>
      <c r="I127" t="str">
        <v>Whalers</v>
      </c>
      <c r="J127">
        <v>0</v>
      </c>
    </row>
    <row r="128" spans="1:10" x14ac:dyDescent="0.2">
      <c r="A128">
        <v>45150</v>
      </c>
      <c r="B128">
        <v>91</v>
      </c>
      <c r="C128" t="str">
        <v>11.20 pm</v>
      </c>
      <c r="D128" t="str">
        <v>Nelson</v>
      </c>
      <c r="E128" t="str">
        <v>Snr A</v>
      </c>
      <c r="F128" t="str">
        <v>CL</v>
      </c>
      <c r="G128" t="str">
        <v>Whalers</v>
      </c>
      <c r="H128">
        <v>0</v>
      </c>
      <c r="I128" t="str">
        <v>Penguins</v>
      </c>
      <c r="J128">
        <v>0</v>
      </c>
    </row>
    <row r="129" spans="1:10" x14ac:dyDescent="0.2">
      <c r="A129">
        <v>45150</v>
      </c>
      <c r="B129">
        <v>92</v>
      </c>
      <c r="C129" t="str">
        <v>12.10 pm</v>
      </c>
      <c r="D129" t="str">
        <v>Nelson</v>
      </c>
      <c r="E129" t="str">
        <v>JW</v>
      </c>
      <c r="F129" t="str">
        <v>CL</v>
      </c>
      <c r="G129" t="str">
        <v>Penguins</v>
      </c>
      <c r="H129">
        <v>0</v>
      </c>
      <c r="I129" t="str">
        <v>Whalers</v>
      </c>
      <c r="J129">
        <v>0</v>
      </c>
    </row>
    <row r="130" spans="1:10" x14ac:dyDescent="0.2">
      <c r="A130">
        <v>45150</v>
      </c>
      <c r="B130" t="str">
        <v>-</v>
      </c>
      <c r="C130" t="str">
        <v>1.00 pm</v>
      </c>
      <c r="D130" t="str">
        <v>Nelson</v>
      </c>
      <c r="E130" t="str">
        <v>Public Skate Session</v>
      </c>
      <c r="F130">
        <v>0</v>
      </c>
      <c r="G130">
        <v>0</v>
      </c>
      <c r="H130">
        <v>0</v>
      </c>
      <c r="I130">
        <v>0</v>
      </c>
      <c r="J130">
        <v>0</v>
      </c>
    </row>
    <row r="131" spans="1:10" x14ac:dyDescent="0.2">
      <c r="A131">
        <v>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</row>
    <row r="132" spans="1:10" x14ac:dyDescent="0.2">
      <c r="A132">
        <v>45150</v>
      </c>
      <c r="B132">
        <v>93</v>
      </c>
      <c r="C132" t="str">
        <v>3.15 pm</v>
      </c>
      <c r="D132" t="str">
        <v>Nelson</v>
      </c>
      <c r="E132" t="str">
        <v>10U</v>
      </c>
      <c r="F132" t="str">
        <v>CL</v>
      </c>
      <c r="G132" t="str">
        <v>Penguins</v>
      </c>
      <c r="H132">
        <v>0</v>
      </c>
      <c r="I132" t="str">
        <v>Whalers</v>
      </c>
      <c r="J132">
        <v>0</v>
      </c>
    </row>
    <row r="133" spans="1:10" x14ac:dyDescent="0.2">
      <c r="A133">
        <v>45150</v>
      </c>
      <c r="B133">
        <v>94</v>
      </c>
      <c r="C133" t="str">
        <v>4.00 pm</v>
      </c>
      <c r="D133" t="str">
        <v>Nelson</v>
      </c>
      <c r="E133" t="str">
        <v>12U</v>
      </c>
      <c r="F133" t="str">
        <v>CL</v>
      </c>
      <c r="G133" t="str">
        <v>Whalers</v>
      </c>
      <c r="H133">
        <v>0</v>
      </c>
      <c r="I133" t="str">
        <v>Penguins White</v>
      </c>
      <c r="J133">
        <v>0</v>
      </c>
    </row>
    <row r="134" spans="1:10" x14ac:dyDescent="0.2">
      <c r="A134">
        <v>45150</v>
      </c>
      <c r="B134">
        <v>95</v>
      </c>
      <c r="C134" t="str">
        <v>4.45 pm</v>
      </c>
      <c r="D134" t="str">
        <v>Nelson</v>
      </c>
      <c r="E134" t="str">
        <v>Snr B</v>
      </c>
      <c r="F134" t="str">
        <v>CL</v>
      </c>
      <c r="G134" t="str">
        <v>Lions</v>
      </c>
      <c r="H134">
        <v>0</v>
      </c>
      <c r="I134" t="str">
        <v>Penguins Black</v>
      </c>
      <c r="J134">
        <v>0</v>
      </c>
    </row>
    <row r="135" spans="1:10" x14ac:dyDescent="0.2">
      <c r="A135">
        <v>45150</v>
      </c>
      <c r="B135">
        <v>96</v>
      </c>
      <c r="C135" t="str">
        <v>5.35 pm</v>
      </c>
      <c r="D135" t="str">
        <v>Nelson</v>
      </c>
      <c r="E135" t="str">
        <v>Snr A</v>
      </c>
      <c r="F135" t="str">
        <v>CL</v>
      </c>
      <c r="G135" t="str">
        <v>Lions</v>
      </c>
      <c r="H135">
        <v>0</v>
      </c>
      <c r="I135" t="str">
        <v>Whalers</v>
      </c>
      <c r="J135">
        <v>0</v>
      </c>
    </row>
    <row r="136" spans="1:10" x14ac:dyDescent="0.2">
      <c r="A136">
        <v>45150</v>
      </c>
      <c r="B136">
        <v>97</v>
      </c>
      <c r="C136" t="str">
        <v>6.25 pm</v>
      </c>
      <c r="D136" t="str">
        <v>Nelson</v>
      </c>
      <c r="E136" t="str">
        <v>12U/14U Mixer</v>
      </c>
      <c r="F136" t="str">
        <v>NC</v>
      </c>
      <c r="G136" t="str">
        <v>Whalers 14U</v>
      </c>
      <c r="H136">
        <v>0</v>
      </c>
      <c r="I136" t="str">
        <v>Penguins 12U (J.Men)</v>
      </c>
      <c r="J136">
        <v>0</v>
      </c>
    </row>
    <row r="137" spans="1:10" x14ac:dyDescent="0.2">
      <c r="A137">
        <v>45150</v>
      </c>
      <c r="B137">
        <v>98</v>
      </c>
      <c r="C137" t="str">
        <v>7.10 pm</v>
      </c>
      <c r="D137" t="str">
        <v>Nelson</v>
      </c>
      <c r="E137" t="str">
        <v>Snr B</v>
      </c>
      <c r="F137" t="str">
        <v>CL</v>
      </c>
      <c r="G137" t="str">
        <v>Whalers</v>
      </c>
      <c r="H137">
        <v>0</v>
      </c>
      <c r="I137" t="str">
        <v>Lions</v>
      </c>
      <c r="J137">
        <v>0</v>
      </c>
    </row>
    <row r="138" spans="1:10" x14ac:dyDescent="0.2">
      <c r="A138">
        <v>45150</v>
      </c>
      <c r="B138">
        <v>99</v>
      </c>
      <c r="C138" t="str">
        <v>8.00 pm</v>
      </c>
      <c r="D138" t="str">
        <v>Nelson</v>
      </c>
      <c r="E138" t="str">
        <v>Snr A</v>
      </c>
      <c r="F138" t="str">
        <v>CL</v>
      </c>
      <c r="G138" t="str">
        <v>Penguins</v>
      </c>
      <c r="H138">
        <v>0</v>
      </c>
      <c r="I138" t="str">
        <v>Lions</v>
      </c>
      <c r="J138">
        <v>0</v>
      </c>
    </row>
    <row r="139" spans="1:10" x14ac:dyDescent="0.2">
      <c r="A139">
        <v>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</row>
    <row r="140" spans="1:10" x14ac:dyDescent="0.2">
      <c r="A140">
        <v>45151</v>
      </c>
      <c r="B140">
        <v>100</v>
      </c>
      <c r="C140" t="str">
        <v>8.00 am</v>
      </c>
      <c r="D140" t="str">
        <v>Nelson</v>
      </c>
      <c r="E140" t="str">
        <v>Snr B</v>
      </c>
      <c r="F140" t="str">
        <v>CL</v>
      </c>
      <c r="G140" t="str">
        <v>Lions</v>
      </c>
      <c r="H140">
        <v>0</v>
      </c>
      <c r="I140" t="str">
        <v>Whalers</v>
      </c>
      <c r="J140">
        <v>0</v>
      </c>
    </row>
    <row r="141" spans="1:10" x14ac:dyDescent="0.2">
      <c r="A141">
        <v>45151</v>
      </c>
      <c r="B141">
        <v>101</v>
      </c>
      <c r="C141" t="str">
        <v>8.50 am</v>
      </c>
      <c r="D141" t="str">
        <v>Nelson</v>
      </c>
      <c r="E141" t="str">
        <v>12U</v>
      </c>
      <c r="F141" t="str">
        <v>CL</v>
      </c>
      <c r="G141" t="str">
        <v>Penguins White</v>
      </c>
      <c r="H141">
        <v>0</v>
      </c>
      <c r="I141" t="str">
        <v>Whalers</v>
      </c>
      <c r="J141">
        <v>0</v>
      </c>
    </row>
    <row r="142" spans="1:10" x14ac:dyDescent="0.2">
      <c r="A142">
        <v>45151</v>
      </c>
      <c r="B142">
        <v>102</v>
      </c>
      <c r="C142" t="str">
        <v>9.40 am</v>
      </c>
      <c r="D142" t="str">
        <v>Nelson</v>
      </c>
      <c r="E142" t="str">
        <v>Snr A</v>
      </c>
      <c r="F142" t="str">
        <v>CL</v>
      </c>
      <c r="G142" t="str">
        <v>Lions</v>
      </c>
      <c r="H142">
        <v>0</v>
      </c>
      <c r="I142" t="str">
        <v>Penguins</v>
      </c>
      <c r="J142">
        <v>0</v>
      </c>
    </row>
    <row r="143" spans="1:10" x14ac:dyDescent="0.2">
      <c r="A143">
        <v>45151</v>
      </c>
      <c r="B143">
        <v>103</v>
      </c>
      <c r="C143" t="str">
        <v>10.30 am</v>
      </c>
      <c r="D143" t="str">
        <v>Nelson</v>
      </c>
      <c r="E143" t="str">
        <v>Snr B</v>
      </c>
      <c r="F143" t="str">
        <v>CL</v>
      </c>
      <c r="G143" t="str">
        <v>Penguins Black</v>
      </c>
      <c r="H143">
        <v>0</v>
      </c>
      <c r="I143" t="str">
        <v>Lions</v>
      </c>
      <c r="J143">
        <v>0</v>
      </c>
    </row>
    <row r="144" spans="1:10" x14ac:dyDescent="0.2">
      <c r="A144">
        <v>45151</v>
      </c>
      <c r="B144" t="str">
        <v>-</v>
      </c>
      <c r="C144" t="str">
        <v>11.15 am</v>
      </c>
      <c r="D144" t="str">
        <v>Nelson</v>
      </c>
      <c r="E144" t="str">
        <v>PHOTOS ON RINK - ALL PLAYERS FROM ALL TEAMS (CLUB SHIRTS)</v>
      </c>
      <c r="F144">
        <v>0</v>
      </c>
      <c r="G144">
        <v>0</v>
      </c>
      <c r="H144">
        <v>0</v>
      </c>
      <c r="I144">
        <v>0</v>
      </c>
      <c r="J144">
        <v>0</v>
      </c>
    </row>
    <row r="145" spans="1:10" x14ac:dyDescent="0.2">
      <c r="A145">
        <v>45151</v>
      </c>
      <c r="B145">
        <v>104</v>
      </c>
      <c r="C145" t="str">
        <v>11.20 am</v>
      </c>
      <c r="D145" t="str">
        <v>Nelson</v>
      </c>
      <c r="E145" t="str">
        <v>12U</v>
      </c>
      <c r="F145" t="str">
        <v>CL</v>
      </c>
      <c r="G145" t="str">
        <v>Whalers</v>
      </c>
      <c r="H145">
        <v>0</v>
      </c>
      <c r="I145" t="str">
        <v>Penguins Black</v>
      </c>
      <c r="J145">
        <v>0</v>
      </c>
    </row>
    <row r="146" spans="1:10" x14ac:dyDescent="0.2">
      <c r="A146">
        <v>45151</v>
      </c>
      <c r="B146">
        <v>105</v>
      </c>
      <c r="C146" t="str">
        <v>12.10 pm</v>
      </c>
      <c r="D146" t="str">
        <v>Nelson</v>
      </c>
      <c r="E146" t="str">
        <v>10U</v>
      </c>
      <c r="F146" t="str">
        <v>CL</v>
      </c>
      <c r="G146" t="str">
        <v>Penguins</v>
      </c>
      <c r="H146">
        <v>0</v>
      </c>
      <c r="I146" t="str">
        <v>Whalers</v>
      </c>
      <c r="J146">
        <v>0</v>
      </c>
    </row>
    <row r="147" spans="1:10" x14ac:dyDescent="0.2">
      <c r="A147">
        <v>45151</v>
      </c>
      <c r="B147">
        <v>106</v>
      </c>
      <c r="C147" t="str">
        <v>1.00 pm</v>
      </c>
      <c r="D147" t="str">
        <v>Nelson</v>
      </c>
      <c r="E147" t="str">
        <v>Snr A (Friendly)</v>
      </c>
      <c r="F147" t="str">
        <v>NC</v>
      </c>
      <c r="G147" t="str">
        <v>Whalers</v>
      </c>
      <c r="H147">
        <v>0</v>
      </c>
      <c r="I147" t="str">
        <v>Penguins</v>
      </c>
      <c r="J147">
        <v>0</v>
      </c>
    </row>
    <row r="148" spans="1:10" x14ac:dyDescent="0.2">
      <c r="A148">
        <v>45151</v>
      </c>
      <c r="B148">
        <v>107</v>
      </c>
      <c r="C148" t="str">
        <v>1.50 pm</v>
      </c>
      <c r="D148" t="str">
        <v>Nelson</v>
      </c>
      <c r="E148" t="str">
        <v>JW</v>
      </c>
      <c r="F148" t="str">
        <v>CL</v>
      </c>
      <c r="G148" t="str">
        <v>Whalers</v>
      </c>
      <c r="H148">
        <v>0</v>
      </c>
      <c r="I148" t="str">
        <v>Penguins</v>
      </c>
      <c r="J148">
        <v>0</v>
      </c>
    </row>
    <row r="149" spans="1:10" x14ac:dyDescent="0.2">
      <c r="A149">
        <v>45151</v>
      </c>
      <c r="B149">
        <v>108</v>
      </c>
      <c r="C149" t="str">
        <v>2.40 pm</v>
      </c>
      <c r="D149" t="str">
        <v>Nelson</v>
      </c>
      <c r="E149" t="str">
        <v>Snr B</v>
      </c>
      <c r="F149" t="str">
        <v>CL</v>
      </c>
      <c r="G149" t="str">
        <v>Whalers</v>
      </c>
      <c r="H149">
        <v>0</v>
      </c>
      <c r="I149" t="str">
        <v>Penguins Black</v>
      </c>
      <c r="J149">
        <v>0</v>
      </c>
    </row>
    <row r="150" spans="1:10" x14ac:dyDescent="0.2">
      <c r="A150">
        <v>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</row>
    <row r="151" spans="1:10" x14ac:dyDescent="0.2">
      <c r="A151" t="str">
        <v>WEEK 11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</row>
    <row r="152" spans="1:10" x14ac:dyDescent="0.2">
      <c r="A152">
        <v>45157</v>
      </c>
      <c r="B152">
        <v>109</v>
      </c>
      <c r="C152" t="str">
        <v>9.30 am</v>
      </c>
      <c r="D152" t="str">
        <v>Levin</v>
      </c>
      <c r="E152" t="str">
        <v>JW</v>
      </c>
      <c r="F152" t="str">
        <v>CL</v>
      </c>
      <c r="G152" t="str">
        <v>Penguins</v>
      </c>
      <c r="H152">
        <v>0</v>
      </c>
      <c r="I152" t="str">
        <v>Renegades</v>
      </c>
      <c r="J152">
        <v>0</v>
      </c>
    </row>
    <row r="153" spans="1:10" x14ac:dyDescent="0.2">
      <c r="A153">
        <v>45157</v>
      </c>
      <c r="B153">
        <v>110</v>
      </c>
      <c r="C153" t="str">
        <v>10.30 am</v>
      </c>
      <c r="D153" t="str">
        <v>Levin</v>
      </c>
      <c r="E153" t="str">
        <v>Snr A</v>
      </c>
      <c r="F153" t="str">
        <v>CL</v>
      </c>
      <c r="G153" t="str">
        <v>Thunder</v>
      </c>
      <c r="H153">
        <v>0</v>
      </c>
      <c r="I153" t="str">
        <v>Wolves</v>
      </c>
      <c r="J153">
        <v>0</v>
      </c>
    </row>
    <row r="154" spans="1:10" x14ac:dyDescent="0.2">
      <c r="A154">
        <v>45157</v>
      </c>
      <c r="B154">
        <v>111</v>
      </c>
      <c r="C154" t="str">
        <v>11.20 am</v>
      </c>
      <c r="D154" t="str">
        <v>Levin</v>
      </c>
      <c r="E154" t="str">
        <v>8U</v>
      </c>
      <c r="F154" t="str">
        <v>NC</v>
      </c>
      <c r="G154" t="str">
        <v>Renegades</v>
      </c>
      <c r="H154">
        <v>0</v>
      </c>
      <c r="I154" t="str">
        <v>Mixed Team</v>
      </c>
      <c r="J154">
        <v>0</v>
      </c>
    </row>
    <row r="155" spans="1:10" x14ac:dyDescent="0.2">
      <c r="A155">
        <v>45157</v>
      </c>
      <c r="B155">
        <v>112</v>
      </c>
      <c r="C155" t="str">
        <v>11.50 am</v>
      </c>
      <c r="D155" t="str">
        <v>Levin</v>
      </c>
      <c r="E155" t="str">
        <v>Intermediate</v>
      </c>
      <c r="F155" t="str">
        <v>CL</v>
      </c>
      <c r="G155" t="str">
        <v>Thunder</v>
      </c>
      <c r="H155">
        <v>0</v>
      </c>
      <c r="I155" t="str">
        <v>Renegades</v>
      </c>
      <c r="J155">
        <v>0</v>
      </c>
    </row>
    <row r="156" spans="1:10" x14ac:dyDescent="0.2">
      <c r="A156">
        <v>45157</v>
      </c>
      <c r="B156">
        <v>113</v>
      </c>
      <c r="C156" t="str">
        <v>12.40 pm</v>
      </c>
      <c r="D156" t="str">
        <v>Levin</v>
      </c>
      <c r="E156" t="str">
        <v>JW</v>
      </c>
      <c r="F156" t="str">
        <v>CL</v>
      </c>
      <c r="G156" t="str">
        <v>Renegades</v>
      </c>
      <c r="H156">
        <v>0</v>
      </c>
      <c r="I156" t="str">
        <v>Penguins</v>
      </c>
      <c r="J156">
        <v>0</v>
      </c>
    </row>
    <row r="157" spans="1:10" x14ac:dyDescent="0.2">
      <c r="A157">
        <v>45157</v>
      </c>
      <c r="B157">
        <v>114</v>
      </c>
      <c r="C157" t="str">
        <v>1.40 pm</v>
      </c>
      <c r="D157" t="str">
        <v>Levin</v>
      </c>
      <c r="E157" t="str">
        <v>Snr A</v>
      </c>
      <c r="F157" t="str">
        <v>CL</v>
      </c>
      <c r="G157" t="str">
        <v>Wolves</v>
      </c>
      <c r="H157">
        <v>0</v>
      </c>
      <c r="I157" t="str">
        <v>Thunder</v>
      </c>
      <c r="J157">
        <v>0</v>
      </c>
    </row>
    <row r="158" spans="1:10" x14ac:dyDescent="0.2">
      <c r="A158">
        <v>45157</v>
      </c>
      <c r="B158">
        <v>115</v>
      </c>
      <c r="C158" t="str">
        <v>2.30 pm</v>
      </c>
      <c r="D158" t="str">
        <v>Levin</v>
      </c>
      <c r="E158" t="str">
        <v>8U</v>
      </c>
      <c r="F158" t="str">
        <v>NC</v>
      </c>
      <c r="G158" t="str">
        <v>Mixed Team</v>
      </c>
      <c r="H158">
        <v>0</v>
      </c>
      <c r="I158" t="str">
        <v>Renegades</v>
      </c>
      <c r="J158">
        <v>0</v>
      </c>
    </row>
    <row r="159" spans="1:10" x14ac:dyDescent="0.2">
      <c r="A159">
        <v>45157</v>
      </c>
      <c r="B159">
        <v>117</v>
      </c>
      <c r="C159" t="str">
        <v>3.00 pm</v>
      </c>
      <c r="D159" t="str">
        <v>Levin</v>
      </c>
      <c r="E159" t="str">
        <v>Intermediate</v>
      </c>
      <c r="F159" t="str">
        <v>CL</v>
      </c>
      <c r="G159" t="str">
        <v>Renegades</v>
      </c>
      <c r="H159">
        <v>0</v>
      </c>
      <c r="I159" t="str">
        <v>Thunder</v>
      </c>
      <c r="J159">
        <v>0</v>
      </c>
    </row>
    <row r="160" spans="1:10" x14ac:dyDescent="0.2">
      <c r="A160">
        <v>45157</v>
      </c>
      <c r="B160">
        <v>118</v>
      </c>
      <c r="C160" t="str">
        <v>3.50 pm</v>
      </c>
      <c r="D160" t="str">
        <v>Levin</v>
      </c>
      <c r="E160" t="str">
        <v>Snr B</v>
      </c>
      <c r="F160" t="str">
        <v>CL</v>
      </c>
      <c r="G160" t="str">
        <v>Rangers Masters</v>
      </c>
      <c r="H160">
        <v>0</v>
      </c>
      <c r="I160" t="str">
        <v>Rangers</v>
      </c>
      <c r="J160">
        <v>0</v>
      </c>
    </row>
    <row r="161" spans="1:10" x14ac:dyDescent="0.2">
      <c r="A161">
        <v>0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</row>
    <row r="162" spans="1:10" x14ac:dyDescent="0.2">
      <c r="A162">
        <v>45158</v>
      </c>
      <c r="B162">
        <v>119</v>
      </c>
      <c r="C162" t="str">
        <v>9.30 am</v>
      </c>
      <c r="D162" t="str">
        <v>Levin</v>
      </c>
      <c r="E162" t="str">
        <v>Snr B</v>
      </c>
      <c r="F162" t="str">
        <v>CL</v>
      </c>
      <c r="G162" t="str">
        <v>Rangers</v>
      </c>
      <c r="H162">
        <v>0</v>
      </c>
      <c r="I162" t="str">
        <v>Renegades Mixed</v>
      </c>
      <c r="J162">
        <v>0</v>
      </c>
    </row>
    <row r="163" spans="1:10" x14ac:dyDescent="0.2">
      <c r="A163">
        <v>45158</v>
      </c>
      <c r="B163">
        <v>120</v>
      </c>
      <c r="C163" t="str">
        <v>10.20 am</v>
      </c>
      <c r="D163" t="str">
        <v>Levin</v>
      </c>
      <c r="E163" t="str">
        <v>10U</v>
      </c>
      <c r="F163" t="str">
        <v>CL</v>
      </c>
      <c r="G163" t="str">
        <v>Thunder</v>
      </c>
      <c r="H163">
        <v>0</v>
      </c>
      <c r="I163" t="str">
        <v>Renegades</v>
      </c>
      <c r="J163">
        <v>0</v>
      </c>
    </row>
    <row r="164" spans="1:10" x14ac:dyDescent="0.2">
      <c r="A164">
        <v>45158</v>
      </c>
      <c r="B164">
        <v>121</v>
      </c>
      <c r="C164" t="str">
        <v>11.10 am</v>
      </c>
      <c r="D164" t="str">
        <v>Levin</v>
      </c>
      <c r="E164" t="str">
        <v>Intermediate</v>
      </c>
      <c r="F164" t="str">
        <v>CL</v>
      </c>
      <c r="G164" t="str">
        <v>Thunder</v>
      </c>
      <c r="H164">
        <v>0</v>
      </c>
      <c r="I164" t="str">
        <v>Renegades</v>
      </c>
      <c r="J164">
        <v>0</v>
      </c>
    </row>
    <row r="165" spans="1:10" x14ac:dyDescent="0.2">
      <c r="A165">
        <v>45158</v>
      </c>
      <c r="B165">
        <v>122</v>
      </c>
      <c r="C165" t="str">
        <v>12.00 pm</v>
      </c>
      <c r="D165" t="str">
        <v>Levin</v>
      </c>
      <c r="E165" t="str">
        <v>Snr B</v>
      </c>
      <c r="F165" t="str">
        <v>CL</v>
      </c>
      <c r="G165" t="str">
        <v>Renegades Mixed</v>
      </c>
      <c r="H165">
        <v>0</v>
      </c>
      <c r="I165" t="str">
        <v>Penguins Black</v>
      </c>
      <c r="J165">
        <v>0</v>
      </c>
    </row>
    <row r="166" spans="1:10" x14ac:dyDescent="0.2">
      <c r="A166">
        <v>45158</v>
      </c>
      <c r="B166">
        <v>123</v>
      </c>
      <c r="C166" t="str">
        <v>12.50 pm</v>
      </c>
      <c r="D166" t="str">
        <v>Levin</v>
      </c>
      <c r="E166" t="str">
        <v>10U</v>
      </c>
      <c r="F166" t="str">
        <v>CL</v>
      </c>
      <c r="G166" t="str">
        <v>Renegades</v>
      </c>
      <c r="H166">
        <v>0</v>
      </c>
      <c r="I166" t="str">
        <v>Thunder</v>
      </c>
      <c r="J166">
        <v>0</v>
      </c>
    </row>
    <row r="167" spans="1:10" x14ac:dyDescent="0.2">
      <c r="A167">
        <v>45158</v>
      </c>
      <c r="B167">
        <v>124</v>
      </c>
      <c r="C167" t="str">
        <v>1.40 pm</v>
      </c>
      <c r="D167" t="str">
        <v>Levin</v>
      </c>
      <c r="E167" t="str">
        <v>Snr B</v>
      </c>
      <c r="F167" t="str">
        <v>CL</v>
      </c>
      <c r="G167" t="str">
        <v>Penguins Black</v>
      </c>
      <c r="H167">
        <v>0</v>
      </c>
      <c r="I167" t="str">
        <v>Penguins White</v>
      </c>
      <c r="J167">
        <v>0</v>
      </c>
    </row>
    <row r="168" spans="1:10" x14ac:dyDescent="0.2">
      <c r="A168">
        <v>45158</v>
      </c>
      <c r="B168">
        <v>125</v>
      </c>
      <c r="C168" t="str">
        <v>2.30 pm</v>
      </c>
      <c r="D168" t="str">
        <v>Levin</v>
      </c>
      <c r="E168" t="str">
        <v>Intermediate</v>
      </c>
      <c r="F168" t="str">
        <v>CL</v>
      </c>
      <c r="G168" t="str">
        <v>Renegades</v>
      </c>
      <c r="H168">
        <v>0</v>
      </c>
      <c r="I168" t="str">
        <v>Thunder</v>
      </c>
      <c r="J168">
        <v>0</v>
      </c>
    </row>
    <row r="169" spans="1:10" x14ac:dyDescent="0.2">
      <c r="A169">
        <v>45158</v>
      </c>
      <c r="B169">
        <v>126</v>
      </c>
      <c r="C169" t="str">
        <v>3.20 pm</v>
      </c>
      <c r="D169" t="str">
        <v>Levin</v>
      </c>
      <c r="E169" t="str">
        <v>10U</v>
      </c>
      <c r="F169" t="str">
        <v>CL</v>
      </c>
      <c r="G169" t="str">
        <v>Thunder</v>
      </c>
      <c r="H169">
        <v>0</v>
      </c>
      <c r="I169" t="str">
        <v>Renegades</v>
      </c>
      <c r="J169">
        <v>0</v>
      </c>
    </row>
    <row r="170" spans="1:10" x14ac:dyDescent="0.2">
      <c r="A170">
        <v>45158</v>
      </c>
      <c r="B170">
        <v>127</v>
      </c>
      <c r="C170" t="str">
        <v>4.10 pm</v>
      </c>
      <c r="D170" t="str">
        <v>Levin</v>
      </c>
      <c r="E170" t="str">
        <v>Snr B</v>
      </c>
      <c r="F170" t="str">
        <v>CL</v>
      </c>
      <c r="G170" t="str">
        <v>Penguins White</v>
      </c>
      <c r="H170">
        <v>0</v>
      </c>
      <c r="I170" t="str">
        <v>Rangers</v>
      </c>
      <c r="J170">
        <v>0</v>
      </c>
    </row>
    <row r="171" spans="1:10" x14ac:dyDescent="0.2">
      <c r="A171">
        <v>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</row>
    <row r="172" spans="1:10" x14ac:dyDescent="0.2">
      <c r="A172" t="str">
        <v>WEEK 12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</row>
    <row r="173" spans="1:10" x14ac:dyDescent="0.2">
      <c r="A173">
        <v>45164</v>
      </c>
      <c r="B173">
        <v>128</v>
      </c>
      <c r="C173" t="str">
        <v>9.00 am</v>
      </c>
      <c r="D173" t="str">
        <v>Kilbirnie</v>
      </c>
      <c r="E173" t="str">
        <v>Intermediate</v>
      </c>
      <c r="F173" t="str">
        <v>CL</v>
      </c>
      <c r="G173" t="str">
        <v>Penguins</v>
      </c>
      <c r="H173">
        <v>0</v>
      </c>
      <c r="I173" t="str">
        <v>Renegades</v>
      </c>
      <c r="J173">
        <v>0</v>
      </c>
    </row>
    <row r="174" spans="1:10" x14ac:dyDescent="0.2">
      <c r="A174">
        <v>45164</v>
      </c>
      <c r="B174">
        <v>129</v>
      </c>
      <c r="C174" t="str">
        <v>9.50 am</v>
      </c>
      <c r="D174" t="str">
        <v>Kilbirnie</v>
      </c>
      <c r="E174" t="str">
        <v>Snr B</v>
      </c>
      <c r="F174" t="str">
        <v>CL</v>
      </c>
      <c r="G174" t="str">
        <v>Rangers</v>
      </c>
      <c r="H174">
        <v>0</v>
      </c>
      <c r="I174" t="str">
        <v>Renegades Mixed</v>
      </c>
      <c r="J174">
        <v>0</v>
      </c>
    </row>
    <row r="175" spans="1:10" x14ac:dyDescent="0.2">
      <c r="A175">
        <v>45164</v>
      </c>
      <c r="B175">
        <v>130</v>
      </c>
      <c r="C175" t="str">
        <v>10.40 am</v>
      </c>
      <c r="D175" t="str">
        <v>Kilbirnie</v>
      </c>
      <c r="E175" t="str">
        <v>Intermediate</v>
      </c>
      <c r="F175" t="str">
        <v>CL</v>
      </c>
      <c r="G175" t="str">
        <v>Renegades</v>
      </c>
      <c r="H175">
        <v>0</v>
      </c>
      <c r="I175" t="str">
        <v>Thunder</v>
      </c>
      <c r="J175">
        <v>0</v>
      </c>
    </row>
    <row r="176" spans="1:10" x14ac:dyDescent="0.2">
      <c r="A176">
        <v>45164</v>
      </c>
      <c r="B176">
        <v>131</v>
      </c>
      <c r="C176" t="str">
        <v>11.30 am</v>
      </c>
      <c r="D176" t="str">
        <v>Kilbirnie</v>
      </c>
      <c r="E176" t="str">
        <v>Snr B</v>
      </c>
      <c r="F176" t="str">
        <v>CL</v>
      </c>
      <c r="G176" t="str">
        <v>Renegades Mixed</v>
      </c>
      <c r="H176">
        <v>0</v>
      </c>
      <c r="I176" t="str">
        <v>Rangers Masters</v>
      </c>
      <c r="J176">
        <v>0</v>
      </c>
    </row>
    <row r="177" spans="1:10" x14ac:dyDescent="0.2">
      <c r="A177">
        <v>45164</v>
      </c>
      <c r="B177">
        <v>132</v>
      </c>
      <c r="C177" t="str">
        <v>12.20 pm</v>
      </c>
      <c r="D177" t="str">
        <v>Kilbirnie</v>
      </c>
      <c r="E177" t="str">
        <v>Intermediate</v>
      </c>
      <c r="F177" t="str">
        <v>CL</v>
      </c>
      <c r="G177" t="str">
        <v>Thunder</v>
      </c>
      <c r="H177">
        <v>0</v>
      </c>
      <c r="I177" t="str">
        <v>Penguins</v>
      </c>
      <c r="J177">
        <v>0</v>
      </c>
    </row>
    <row r="178" spans="1:10" x14ac:dyDescent="0.2">
      <c r="A178">
        <v>45164</v>
      </c>
      <c r="B178">
        <v>44</v>
      </c>
      <c r="C178" t="str">
        <v>1.10 pm</v>
      </c>
      <c r="D178" t="str">
        <v>Kilbirnie</v>
      </c>
      <c r="E178" t="str">
        <v>Snr A</v>
      </c>
      <c r="F178" t="str">
        <v>CL</v>
      </c>
      <c r="G178" t="str">
        <v>Penguins</v>
      </c>
      <c r="H178">
        <v>0</v>
      </c>
      <c r="I178" t="str">
        <v>Thunder</v>
      </c>
      <c r="J178">
        <v>0</v>
      </c>
    </row>
    <row r="179" spans="1:10" x14ac:dyDescent="0.2">
      <c r="A179">
        <v>45164</v>
      </c>
      <c r="B179">
        <v>133</v>
      </c>
      <c r="C179" t="str">
        <v>2.00 pm</v>
      </c>
      <c r="D179" t="str">
        <v>Kilbirnie</v>
      </c>
      <c r="E179" t="str">
        <v>Snr A</v>
      </c>
      <c r="F179" t="str">
        <v>CL</v>
      </c>
      <c r="G179" t="str">
        <v>Sharks</v>
      </c>
      <c r="H179">
        <v>0</v>
      </c>
      <c r="I179" t="str">
        <v>Whalers</v>
      </c>
      <c r="J179">
        <v>0</v>
      </c>
    </row>
    <row r="180" spans="1:10" x14ac:dyDescent="0.2">
      <c r="A180">
        <v>45164</v>
      </c>
      <c r="B180">
        <v>134</v>
      </c>
      <c r="C180" t="str">
        <v>2.50 pm</v>
      </c>
      <c r="D180" t="str">
        <v>Kilbirnie</v>
      </c>
      <c r="E180" t="str">
        <v>Snr B</v>
      </c>
      <c r="F180" t="str">
        <v>CL</v>
      </c>
      <c r="G180" t="str">
        <v>Whalers</v>
      </c>
      <c r="H180">
        <v>0</v>
      </c>
      <c r="I180" t="str">
        <v>Rangers</v>
      </c>
      <c r="J180">
        <v>0</v>
      </c>
    </row>
    <row r="181" spans="1:10" x14ac:dyDescent="0.2">
      <c r="A181">
        <v>45164</v>
      </c>
      <c r="B181">
        <v>135</v>
      </c>
      <c r="C181" t="str">
        <v>3.40 pm</v>
      </c>
      <c r="D181" t="str">
        <v>Kilbirnie</v>
      </c>
      <c r="E181" t="str">
        <v>12U</v>
      </c>
      <c r="F181" t="str">
        <v>CL</v>
      </c>
      <c r="G181" t="str">
        <v>Penguins Black</v>
      </c>
      <c r="H181">
        <v>0</v>
      </c>
      <c r="I181" t="str">
        <v>Renegades</v>
      </c>
      <c r="J181">
        <v>0</v>
      </c>
    </row>
    <row r="182" spans="1:10" x14ac:dyDescent="0.2">
      <c r="A182">
        <v>45164</v>
      </c>
      <c r="B182">
        <v>136</v>
      </c>
      <c r="C182" t="str">
        <v>4.30 pm</v>
      </c>
      <c r="D182" t="str">
        <v>Kilbirnie</v>
      </c>
      <c r="E182" t="str">
        <v>Snr A</v>
      </c>
      <c r="F182" t="str">
        <v>CL</v>
      </c>
      <c r="G182" t="str">
        <v>Wolves</v>
      </c>
      <c r="H182">
        <v>0</v>
      </c>
      <c r="I182" t="str">
        <v>Whalers</v>
      </c>
      <c r="J182">
        <v>0</v>
      </c>
    </row>
    <row r="183" spans="1:10" x14ac:dyDescent="0.2">
      <c r="A183">
        <v>45164</v>
      </c>
      <c r="B183">
        <v>137</v>
      </c>
      <c r="C183" t="str">
        <v>5.20 pm</v>
      </c>
      <c r="D183" t="str">
        <v>Kilbirnie</v>
      </c>
      <c r="E183" t="str">
        <v>Snr B</v>
      </c>
      <c r="F183" t="str">
        <v>CL</v>
      </c>
      <c r="G183" t="str">
        <v>Rangers Masters</v>
      </c>
      <c r="H183">
        <v>0</v>
      </c>
      <c r="I183" t="str">
        <v>Whalers</v>
      </c>
      <c r="J183">
        <v>0</v>
      </c>
    </row>
    <row r="184" spans="1:10" x14ac:dyDescent="0.2">
      <c r="A184">
        <v>45164</v>
      </c>
      <c r="B184">
        <v>138</v>
      </c>
      <c r="C184" t="str">
        <v>6.10 pm</v>
      </c>
      <c r="D184" t="str">
        <v>Kilbirnie</v>
      </c>
      <c r="E184" t="str">
        <v>12U</v>
      </c>
      <c r="F184" t="str">
        <v>CL</v>
      </c>
      <c r="G184" t="str">
        <v>Renegades</v>
      </c>
      <c r="H184">
        <v>0</v>
      </c>
      <c r="I184" t="str">
        <v>Penguins White</v>
      </c>
      <c r="J184">
        <v>0</v>
      </c>
    </row>
    <row r="185" spans="1:10" x14ac:dyDescent="0.2">
      <c r="A185">
        <v>45164</v>
      </c>
      <c r="B185">
        <v>139</v>
      </c>
      <c r="C185" t="str">
        <v>7.00 pm</v>
      </c>
      <c r="D185" t="str">
        <v>Kilbirnie</v>
      </c>
      <c r="E185" t="str">
        <v>Snr A</v>
      </c>
      <c r="F185" t="str">
        <v>CL</v>
      </c>
      <c r="G185" t="str">
        <v>Whalers</v>
      </c>
      <c r="H185">
        <v>0</v>
      </c>
      <c r="I185" t="str">
        <v>Sharks</v>
      </c>
      <c r="J185">
        <v>0</v>
      </c>
    </row>
    <row r="186" spans="1:10" x14ac:dyDescent="0.2">
      <c r="A186">
        <v>0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</row>
    <row r="187" spans="1:10" x14ac:dyDescent="0.2">
      <c r="A187">
        <v>45165</v>
      </c>
      <c r="B187">
        <v>140</v>
      </c>
      <c r="C187" t="str">
        <v>9.00 am</v>
      </c>
      <c r="D187" t="str">
        <v>Kilbirnie</v>
      </c>
      <c r="E187" t="str">
        <v>Snr A</v>
      </c>
      <c r="F187" t="str">
        <v>CL</v>
      </c>
      <c r="G187" t="str">
        <v>Sharks</v>
      </c>
      <c r="H187">
        <v>0</v>
      </c>
      <c r="I187" t="str">
        <v>Wolves</v>
      </c>
      <c r="J187">
        <v>0</v>
      </c>
    </row>
    <row r="188" spans="1:10" x14ac:dyDescent="0.2">
      <c r="A188">
        <v>45165</v>
      </c>
      <c r="B188">
        <v>141</v>
      </c>
      <c r="C188" t="str">
        <v>9.50 am</v>
      </c>
      <c r="D188" t="str">
        <v>Kilbirnie</v>
      </c>
      <c r="E188" t="str">
        <v>Snr A</v>
      </c>
      <c r="F188" t="str">
        <v>CL</v>
      </c>
      <c r="G188" t="str">
        <v>Thunder</v>
      </c>
      <c r="H188">
        <v>0</v>
      </c>
      <c r="I188" t="str">
        <v>Whalers</v>
      </c>
      <c r="J188">
        <v>0</v>
      </c>
    </row>
    <row r="189" spans="1:10" x14ac:dyDescent="0.2">
      <c r="A189">
        <v>45165</v>
      </c>
      <c r="B189">
        <v>142</v>
      </c>
      <c r="C189" t="str">
        <v>10.40 am</v>
      </c>
      <c r="D189" t="str">
        <v>Kilbirnie</v>
      </c>
      <c r="E189" t="str">
        <v>Snr B</v>
      </c>
      <c r="F189" t="str">
        <v>CL</v>
      </c>
      <c r="G189" t="str">
        <v>Rangers</v>
      </c>
      <c r="H189">
        <v>0</v>
      </c>
      <c r="I189" t="str">
        <v>Whalers</v>
      </c>
      <c r="J189">
        <v>0</v>
      </c>
    </row>
    <row r="190" spans="1:10" x14ac:dyDescent="0.2">
      <c r="A190">
        <v>45165</v>
      </c>
      <c r="B190">
        <v>143</v>
      </c>
      <c r="C190" t="str">
        <v>11.30 am</v>
      </c>
      <c r="D190" t="str">
        <v>Kilbirnie</v>
      </c>
      <c r="E190" t="str">
        <v>Snr A (Friendly)</v>
      </c>
      <c r="F190" t="str">
        <v>NC</v>
      </c>
      <c r="G190" t="str">
        <v>Wolves</v>
      </c>
      <c r="H190">
        <v>0</v>
      </c>
      <c r="I190" t="str">
        <v>Sharks</v>
      </c>
      <c r="J190">
        <v>0</v>
      </c>
    </row>
    <row r="191" spans="1:10" x14ac:dyDescent="0.2">
      <c r="A191">
        <v>45165</v>
      </c>
      <c r="B191">
        <v>144</v>
      </c>
      <c r="C191" t="str">
        <v>12.20 pm</v>
      </c>
      <c r="D191" t="str">
        <v>Kilbirnie</v>
      </c>
      <c r="E191" t="str">
        <v>Snr A</v>
      </c>
      <c r="F191" t="str">
        <v>CL</v>
      </c>
      <c r="G191" t="str">
        <v>Whalers</v>
      </c>
      <c r="H191">
        <v>0</v>
      </c>
      <c r="I191" t="str">
        <v>Thunder</v>
      </c>
      <c r="J191">
        <v>0</v>
      </c>
    </row>
    <row r="192" spans="1:10" x14ac:dyDescent="0.2">
      <c r="A192">
        <v>45165</v>
      </c>
      <c r="B192">
        <v>145</v>
      </c>
      <c r="C192" t="str">
        <v>1.10 pm</v>
      </c>
      <c r="D192" t="str">
        <v>Kilbirnie</v>
      </c>
      <c r="E192" t="str">
        <v>Snr B</v>
      </c>
      <c r="F192" t="str">
        <v>CL</v>
      </c>
      <c r="G192" t="str">
        <v>Penguins White</v>
      </c>
      <c r="H192">
        <v>0</v>
      </c>
      <c r="I192" t="str">
        <v>Rangers</v>
      </c>
      <c r="J192">
        <v>0</v>
      </c>
    </row>
    <row r="193" spans="1:10" x14ac:dyDescent="0.2">
      <c r="A193">
        <v>45165</v>
      </c>
      <c r="B193">
        <v>146</v>
      </c>
      <c r="C193" t="str">
        <v>2.00 pm</v>
      </c>
      <c r="D193" t="str">
        <v>Kilbirnie</v>
      </c>
      <c r="E193" t="str">
        <v>Snr B</v>
      </c>
      <c r="F193" t="str">
        <v>CL</v>
      </c>
      <c r="G193" t="str">
        <v>Whalers</v>
      </c>
      <c r="H193">
        <v>0</v>
      </c>
      <c r="I193" t="str">
        <v>Rangers Masters</v>
      </c>
      <c r="J193">
        <v>0</v>
      </c>
    </row>
    <row r="194" spans="1:10" x14ac:dyDescent="0.2">
      <c r="A194">
        <v>45165</v>
      </c>
      <c r="B194">
        <v>147</v>
      </c>
      <c r="C194" t="str">
        <v>2.50 pm</v>
      </c>
      <c r="D194" t="str">
        <v>Kilbirnie</v>
      </c>
      <c r="E194" t="str">
        <v>10U</v>
      </c>
      <c r="F194" t="str">
        <v>CL</v>
      </c>
      <c r="G194" t="str">
        <v>Thunder</v>
      </c>
      <c r="H194">
        <v>0</v>
      </c>
      <c r="I194" t="str">
        <v>Renegades</v>
      </c>
      <c r="J194">
        <v>0</v>
      </c>
    </row>
    <row r="195" spans="1:10" x14ac:dyDescent="0.2">
      <c r="A195">
        <v>45165</v>
      </c>
      <c r="B195">
        <v>148</v>
      </c>
      <c r="C195" t="str">
        <v>3.40 pm</v>
      </c>
      <c r="D195" t="str">
        <v>Kilbirnie</v>
      </c>
      <c r="E195" t="str">
        <v>Snr B</v>
      </c>
      <c r="F195" t="str">
        <v>CL</v>
      </c>
      <c r="G195" t="str">
        <v>Renegades Mixed</v>
      </c>
      <c r="H195">
        <v>0</v>
      </c>
      <c r="I195" t="str">
        <v>Penguins White</v>
      </c>
      <c r="J195">
        <v>0</v>
      </c>
    </row>
    <row r="196" spans="1:10" x14ac:dyDescent="0.2">
      <c r="A196">
        <v>45165</v>
      </c>
      <c r="B196">
        <v>149</v>
      </c>
      <c r="C196" t="str">
        <v>4.30 pm</v>
      </c>
      <c r="D196" t="str">
        <v>Kilbirnie</v>
      </c>
      <c r="E196" t="str">
        <v>10U</v>
      </c>
      <c r="F196" t="str">
        <v>CL</v>
      </c>
      <c r="G196" t="str">
        <v>Renegades</v>
      </c>
      <c r="H196">
        <v>0</v>
      </c>
      <c r="I196" t="str">
        <v>Thunder</v>
      </c>
      <c r="J196">
        <v>0</v>
      </c>
    </row>
    <row r="197" spans="1:10" x14ac:dyDescent="0.2">
      <c r="A197">
        <v>45165</v>
      </c>
      <c r="B197">
        <v>150</v>
      </c>
      <c r="C197" t="str">
        <v>5.20 pm</v>
      </c>
      <c r="D197" t="str">
        <v>Kilbirnie</v>
      </c>
      <c r="E197" t="str">
        <v>Snr B</v>
      </c>
      <c r="F197" t="str">
        <v>CL</v>
      </c>
      <c r="G197" t="str">
        <v>Rangers Masters</v>
      </c>
      <c r="H197">
        <v>0</v>
      </c>
      <c r="I197" t="str">
        <v>Renegades Mixed</v>
      </c>
      <c r="J197">
        <v>0</v>
      </c>
    </row>
    <row r="198" spans="1:10" x14ac:dyDescent="0.2">
      <c r="A198">
        <v>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</row>
    <row r="199" spans="1:10" x14ac:dyDescent="0.2">
      <c r="A199">
        <v>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</row>
    <row r="200" spans="1:10" x14ac:dyDescent="0.2">
      <c r="A200">
        <v>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</row>
    <row r="201" spans="1:10" x14ac:dyDescent="0.2">
      <c r="A201">
        <v>0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</row>
    <row r="202" spans="1:10" x14ac:dyDescent="0.2">
      <c r="A202">
        <v>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</row>
    <row r="203" spans="1:10" x14ac:dyDescent="0.2">
      <c r="A203">
        <v>0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</row>
    <row r="204" spans="1:10" x14ac:dyDescent="0.2">
      <c r="A204">
        <v>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</row>
    <row r="205" spans="1:10" x14ac:dyDescent="0.2">
      <c r="A205">
        <v>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</row>
    <row r="206" spans="1:10" x14ac:dyDescent="0.2">
      <c r="A206">
        <v>0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</row>
    <row r="207" spans="1:10" x14ac:dyDescent="0.2">
      <c r="A207">
        <v>0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</row>
    <row r="208" spans="1:10" x14ac:dyDescent="0.2">
      <c r="A208">
        <v>0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</row>
    <row r="209" spans="1:10" x14ac:dyDescent="0.2">
      <c r="A209">
        <v>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</row>
    <row r="210" spans="1:10" x14ac:dyDescent="0.2">
      <c r="A210">
        <v>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</row>
    <row r="211" spans="1:10" x14ac:dyDescent="0.2">
      <c r="A211">
        <v>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</row>
    <row r="212" spans="1:10" x14ac:dyDescent="0.2">
      <c r="A212">
        <v>0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</row>
    <row r="213" spans="1:10" x14ac:dyDescent="0.2">
      <c r="A213">
        <v>0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</row>
    <row r="214" spans="1:10" x14ac:dyDescent="0.2">
      <c r="A214">
        <v>0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</row>
    <row r="215" spans="1:10" x14ac:dyDescent="0.2">
      <c r="A215">
        <v>0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</row>
    <row r="216" spans="1:10" x14ac:dyDescent="0.2">
      <c r="A216">
        <v>0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</row>
    <row r="217" spans="1:10" x14ac:dyDescent="0.2">
      <c r="A217">
        <v>0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</row>
    <row r="218" spans="1:10" x14ac:dyDescent="0.2">
      <c r="A218">
        <v>0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</row>
    <row r="219" spans="1:10" x14ac:dyDescent="0.2">
      <c r="A219">
        <v>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</row>
    <row r="220" spans="1:10" x14ac:dyDescent="0.2">
      <c r="A220">
        <v>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</row>
    <row r="221" spans="1:10" x14ac:dyDescent="0.2">
      <c r="A221">
        <v>0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</row>
    <row r="222" spans="1:10" x14ac:dyDescent="0.2">
      <c r="A222">
        <v>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</row>
    <row r="223" spans="1:10" x14ac:dyDescent="0.2">
      <c r="A223">
        <v>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</row>
    <row r="224" spans="1:10" x14ac:dyDescent="0.2">
      <c r="A224">
        <v>0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</row>
    <row r="225" spans="1:10" x14ac:dyDescent="0.2">
      <c r="A225">
        <v>0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</row>
    <row r="226" spans="1:10" x14ac:dyDescent="0.2">
      <c r="A226">
        <v>0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</row>
    <row r="227" spans="1:10" x14ac:dyDescent="0.2">
      <c r="A227">
        <v>0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</row>
    <row r="228" spans="1:10" x14ac:dyDescent="0.2">
      <c r="A228">
        <v>0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</row>
    <row r="229" spans="1:10" x14ac:dyDescent="0.2">
      <c r="A229">
        <v>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</row>
    <row r="230" spans="1:10" x14ac:dyDescent="0.2">
      <c r="A230">
        <v>0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</row>
    <row r="231" spans="1:10" x14ac:dyDescent="0.2">
      <c r="A231">
        <v>0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</row>
    <row r="232" spans="1:10" x14ac:dyDescent="0.2">
      <c r="A232">
        <v>0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</row>
    <row r="233" spans="1:10" x14ac:dyDescent="0.2">
      <c r="A233">
        <v>0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</row>
    <row r="234" spans="1:10" x14ac:dyDescent="0.2">
      <c r="A234">
        <v>0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</row>
    <row r="235" spans="1:10" x14ac:dyDescent="0.2">
      <c r="A235">
        <v>0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</row>
    <row r="236" spans="1:10" x14ac:dyDescent="0.2">
      <c r="A236">
        <v>0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</row>
    <row r="237" spans="1:10" x14ac:dyDescent="0.2">
      <c r="A237">
        <v>0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</row>
    <row r="238" spans="1:10" x14ac:dyDescent="0.2">
      <c r="A238">
        <v>0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</row>
    <row r="239" spans="1:10" x14ac:dyDescent="0.2">
      <c r="A239">
        <v>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</row>
    <row r="240" spans="1:10" x14ac:dyDescent="0.2">
      <c r="A240">
        <v>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</row>
    <row r="241" spans="1:10" x14ac:dyDescent="0.2">
      <c r="A241">
        <v>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</row>
    <row r="242" spans="1:10" x14ac:dyDescent="0.2">
      <c r="A242">
        <v>0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</row>
    <row r="243" spans="1:10" x14ac:dyDescent="0.2">
      <c r="A243">
        <v>0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</row>
    <row r="244" spans="1:10" x14ac:dyDescent="0.2">
      <c r="A244">
        <v>0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</row>
    <row r="245" spans="1:10" x14ac:dyDescent="0.2">
      <c r="A245">
        <v>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</row>
    <row r="246" spans="1:10" x14ac:dyDescent="0.2">
      <c r="A246">
        <v>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</row>
    <row r="247" spans="1:10" x14ac:dyDescent="0.2">
      <c r="A247">
        <v>0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</row>
    <row r="248" spans="1:10" x14ac:dyDescent="0.2">
      <c r="A248">
        <v>0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</row>
    <row r="249" spans="1:10" x14ac:dyDescent="0.2">
      <c r="A249">
        <v>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</row>
    <row r="250" spans="1:10" x14ac:dyDescent="0.2">
      <c r="A250">
        <v>0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</row>
    <row r="251" spans="1:10" x14ac:dyDescent="0.2">
      <c r="A251">
        <v>0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</row>
    <row r="252" spans="1:10" x14ac:dyDescent="0.2">
      <c r="A252">
        <v>0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</row>
    <row r="253" spans="1:10" x14ac:dyDescent="0.2">
      <c r="A253">
        <v>0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</row>
    <row r="254" spans="1:10" x14ac:dyDescent="0.2">
      <c r="A254">
        <v>0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</row>
    <row r="255" spans="1:10" x14ac:dyDescent="0.2">
      <c r="A255">
        <v>0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</row>
    <row r="256" spans="1:10" x14ac:dyDescent="0.2">
      <c r="A256">
        <v>0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</row>
    <row r="257" spans="1:10" x14ac:dyDescent="0.2">
      <c r="A257">
        <v>0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</row>
    <row r="258" spans="1:10" x14ac:dyDescent="0.2">
      <c r="A258">
        <v>0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</row>
    <row r="259" spans="1:10" x14ac:dyDescent="0.2">
      <c r="A259">
        <v>0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</row>
    <row r="260" spans="1:10" x14ac:dyDescent="0.2">
      <c r="A260">
        <v>0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</row>
    <row r="261" spans="1:10" x14ac:dyDescent="0.2">
      <c r="A261">
        <v>0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</row>
    <row r="262" spans="1:10" x14ac:dyDescent="0.2">
      <c r="A262">
        <v>0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</row>
    <row r="263" spans="1:10" x14ac:dyDescent="0.2">
      <c r="A263">
        <v>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</row>
    <row r="264" spans="1:10" x14ac:dyDescent="0.2">
      <c r="A264">
        <v>0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</row>
    <row r="265" spans="1:10" x14ac:dyDescent="0.2">
      <c r="A265">
        <v>0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</row>
    <row r="266" spans="1:10" x14ac:dyDescent="0.2">
      <c r="A266">
        <v>0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</row>
    <row r="267" spans="1:10" x14ac:dyDescent="0.2">
      <c r="A267">
        <v>0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</row>
    <row r="268" spans="1:10" x14ac:dyDescent="0.2">
      <c r="A268">
        <v>0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</row>
    <row r="269" spans="1:10" x14ac:dyDescent="0.2">
      <c r="A269">
        <v>0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</row>
    <row r="270" spans="1:10" x14ac:dyDescent="0.2">
      <c r="A270">
        <v>0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</row>
    <row r="271" spans="1:10" x14ac:dyDescent="0.2">
      <c r="A271">
        <v>0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</row>
    <row r="272" spans="1:10" x14ac:dyDescent="0.2">
      <c r="A272">
        <v>0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</row>
    <row r="273" spans="1:10" x14ac:dyDescent="0.2">
      <c r="A273">
        <v>0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</row>
    <row r="274" spans="1:10" x14ac:dyDescent="0.2">
      <c r="A274">
        <v>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</row>
    <row r="275" spans="1:10" x14ac:dyDescent="0.2">
      <c r="A275">
        <v>0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</row>
    <row r="276" spans="1:10" x14ac:dyDescent="0.2">
      <c r="A276">
        <v>0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</row>
    <row r="277" spans="1:10" x14ac:dyDescent="0.2">
      <c r="A277">
        <v>0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</row>
    <row r="278" spans="1:10" x14ac:dyDescent="0.2">
      <c r="A278">
        <v>0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</row>
    <row r="279" spans="1:10" x14ac:dyDescent="0.2">
      <c r="A279">
        <v>0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</row>
    <row r="280" spans="1:10" x14ac:dyDescent="0.2">
      <c r="A280">
        <v>0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</row>
    <row r="281" spans="1:10" x14ac:dyDescent="0.2">
      <c r="A281">
        <v>0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</row>
    <row r="282" spans="1:10" x14ac:dyDescent="0.2">
      <c r="A282">
        <v>0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</row>
    <row r="283" spans="1:10" x14ac:dyDescent="0.2">
      <c r="A283">
        <v>0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</row>
    <row r="284" spans="1:10" x14ac:dyDescent="0.2">
      <c r="A284">
        <v>0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</row>
    <row r="285" spans="1:10" x14ac:dyDescent="0.2">
      <c r="A285">
        <v>0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</row>
    <row r="286" spans="1:10" x14ac:dyDescent="0.2">
      <c r="A286">
        <v>0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</row>
    <row r="287" spans="1:10" x14ac:dyDescent="0.2">
      <c r="A287">
        <v>0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</row>
    <row r="288" spans="1:10" x14ac:dyDescent="0.2">
      <c r="A288">
        <v>0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</row>
    <row r="289" spans="1:10" x14ac:dyDescent="0.2">
      <c r="A289">
        <v>0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</row>
    <row r="290" spans="1:10" x14ac:dyDescent="0.2">
      <c r="A290">
        <v>0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</row>
    <row r="291" spans="1:10" x14ac:dyDescent="0.2">
      <c r="A291">
        <v>0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</row>
    <row r="292" spans="1:10" x14ac:dyDescent="0.2">
      <c r="A292">
        <v>0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</row>
    <row r="293" spans="1:10" x14ac:dyDescent="0.2">
      <c r="A293">
        <v>0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</row>
    <row r="294" spans="1:10" x14ac:dyDescent="0.2">
      <c r="A294">
        <v>0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</row>
    <row r="295" spans="1:10" x14ac:dyDescent="0.2">
      <c r="A295">
        <v>0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</row>
    <row r="296" spans="1:10" x14ac:dyDescent="0.2">
      <c r="A296">
        <v>0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</row>
    <row r="297" spans="1:10" x14ac:dyDescent="0.2">
      <c r="A297">
        <v>0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</row>
    <row r="298" spans="1:10" x14ac:dyDescent="0.2">
      <c r="A298">
        <v>0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</row>
    <row r="299" spans="1:10" x14ac:dyDescent="0.2">
      <c r="A299">
        <v>0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</row>
    <row r="300" spans="1:10" x14ac:dyDescent="0.2">
      <c r="A300">
        <v>0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</row>
    <row r="301" spans="1:10" x14ac:dyDescent="0.2">
      <c r="A301">
        <v>0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Your Schedule</vt:lpstr>
      <vt:lpstr>Kereru</vt:lpstr>
      <vt:lpstr>Tui</vt:lpstr>
      <vt:lpstr>Kokako</vt:lpstr>
      <vt:lpstr>_Teams lookup</vt:lpstr>
      <vt:lpstr>Games per Team</vt:lpstr>
      <vt:lpstr>_IgnoreMe</vt:lpstr>
      <vt:lpstr>Kereru!Print_Area</vt:lpstr>
      <vt:lpstr>Kokako!Print_Area</vt:lpstr>
      <vt:lpstr>Tui!Print_Area</vt:lpstr>
      <vt:lpstr>'Your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Middleton</dc:creator>
  <cp:lastModifiedBy>Microsoft Office User</cp:lastModifiedBy>
  <cp:lastPrinted>2023-07-31T12:42:16Z</cp:lastPrinted>
  <dcterms:created xsi:type="dcterms:W3CDTF">2019-03-16T03:46:25Z</dcterms:created>
  <dcterms:modified xsi:type="dcterms:W3CDTF">2023-07-31T12:42:20Z</dcterms:modified>
</cp:coreProperties>
</file>